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backupFile="1" codeName="ThisWorkbook" hidePivotFieldList="1" defaultThemeVersion="124226"/>
  <mc:AlternateContent xmlns:mc="http://schemas.openxmlformats.org/markup-compatibility/2006">
    <mc:Choice Requires="x15">
      <x15ac:absPath xmlns:x15ac="http://schemas.microsoft.com/office/spreadsheetml/2010/11/ac" url="C:\Users\mwald\Downloads\"/>
    </mc:Choice>
  </mc:AlternateContent>
  <xr:revisionPtr revIDLastSave="0" documentId="13_ncr:1_{18DDF484-B273-4A67-A9AB-2D6467703694}" xr6:coauthVersionLast="47" xr6:coauthVersionMax="47" xr10:uidLastSave="{00000000-0000-0000-0000-000000000000}"/>
  <bookViews>
    <workbookView xWindow="20000" yWindow="1650" windowWidth="32400" windowHeight="14660" tabRatio="733" xr2:uid="{00000000-000D-0000-FFFF-FFFF00000000}"/>
  </bookViews>
  <sheets>
    <sheet name="Content Partner Revenue Share" sheetId="8" r:id="rId1"/>
    <sheet name="Display Brands &amp; Country" sheetId="11" r:id="rId2"/>
    <sheet name="Native Brands &amp; Country" sheetId="19" r:id="rId3"/>
    <sheet name="Embedded Video Brands &amp; Country" sheetId="21" r:id="rId4"/>
    <sheet name="Watch Video Brands &amp; Country" sheetId="22" r:id="rId5"/>
    <sheet name="Adjustment Details" sheetId="23" r:id="rId6"/>
    <sheet name="Definitions" sheetId="10" r:id="rId7"/>
  </sheets>
  <definedNames>
    <definedName name="_xlnm.Print_Area" localSheetId="0">'Content Partner Revenue Share'!$A$1:$I$6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8" l="1"/>
  <c r="I41" i="8"/>
  <c r="G41" i="8"/>
  <c r="K40" i="8"/>
  <c r="I40" i="8"/>
  <c r="G40" i="8"/>
  <c r="G23" i="22"/>
  <c r="G21" i="22"/>
  <c r="G27" i="21"/>
  <c r="G25" i="21"/>
  <c r="G32" i="19"/>
  <c r="G30" i="19"/>
  <c r="G28" i="19"/>
  <c r="G30" i="11"/>
  <c r="G28" i="11"/>
  <c r="G26" i="11"/>
</calcChain>
</file>

<file path=xl/sharedStrings.xml><?xml version="1.0" encoding="utf-8"?>
<sst xmlns="http://schemas.openxmlformats.org/spreadsheetml/2006/main" count="699" uniqueCount="98">
  <si>
    <t>Advertising Revenue Payment Report</t>
  </si>
  <si>
    <t>Partner Name</t>
  </si>
  <si>
    <t>Alliant ID</t>
  </si>
  <si>
    <t>SAP ID</t>
  </si>
  <si>
    <t>Activity Period</t>
  </si>
  <si>
    <t>Article/Gallery Display Stream Detailed Report - Microsoft Website and Microsoft App</t>
  </si>
  <si>
    <t>Company Legal name</t>
  </si>
  <si>
    <t>Brand (Provider)</t>
  </si>
  <si>
    <t>Market</t>
  </si>
  <si>
    <t>Delivered Display Ad Impressions</t>
  </si>
  <si>
    <t>Net Revenue USD</t>
  </si>
  <si>
    <t>Content Partner RevShare</t>
  </si>
  <si>
    <t>PartnerID</t>
  </si>
  <si>
    <t>BrandID</t>
  </si>
  <si>
    <t>Article/Gallery Native Stream Detailed Report - Microsoft Website</t>
  </si>
  <si>
    <t>Company Legal Name</t>
  </si>
  <si>
    <t>Page Views</t>
  </si>
  <si>
    <t>Embeded Video - Consumed Video Detailed Report - Microsoft Website and Microsoft App</t>
  </si>
  <si>
    <t>Consumed Video (seconds)</t>
  </si>
  <si>
    <t>Watched Video - Consumed Video Detailed Report - Microsoft Website and Microsoft App</t>
  </si>
  <si>
    <t>Previous Month Adjustment - Microsoft Website</t>
  </si>
  <si>
    <t>Month</t>
  </si>
  <si>
    <t>Content Type</t>
  </si>
  <si>
    <t>PV/Streams/Impressions</t>
  </si>
  <si>
    <t>Content Partner Revenue Share</t>
  </si>
  <si>
    <t>Description of Issue</t>
  </si>
  <si>
    <t>Glossary of Terms</t>
  </si>
  <si>
    <t>Total number of monetized ad impressions attributed to partner content, including web and applications</t>
  </si>
  <si>
    <t>Delivered Video Ad Streams</t>
  </si>
  <si>
    <t>Total number of pre-roll ad streams played, including web and applications</t>
  </si>
  <si>
    <t>Rev Share %</t>
  </si>
  <si>
    <t>Contractual rev share % for partner</t>
  </si>
  <si>
    <t>Net Revenue</t>
  </si>
  <si>
    <t>Revenue attributed to partner, minus market fees, before rev share %</t>
  </si>
  <si>
    <t>Promipool GmbH</t>
  </si>
  <si>
    <t>promipool.de</t>
  </si>
  <si>
    <t>Austria</t>
  </si>
  <si>
    <t>BBxgiZF</t>
  </si>
  <si>
    <t>AAiVADZ</t>
  </si>
  <si>
    <t>Germany</t>
  </si>
  <si>
    <t>Switzerland</t>
  </si>
  <si>
    <t>Promipool</t>
  </si>
  <si>
    <t>Argentina</t>
  </si>
  <si>
    <t>BBLH11W</t>
  </si>
  <si>
    <t>Australia</t>
  </si>
  <si>
    <t>Belgium</t>
  </si>
  <si>
    <t>Canada</t>
  </si>
  <si>
    <t>Chile</t>
  </si>
  <si>
    <t>english ww</t>
  </si>
  <si>
    <t>France</t>
  </si>
  <si>
    <t>India</t>
  </si>
  <si>
    <t>Ireland</t>
  </si>
  <si>
    <t>New Zealand</t>
  </si>
  <si>
    <t>South Africa</t>
  </si>
  <si>
    <t>Spain</t>
  </si>
  <si>
    <t>United Arab Emirates</t>
  </si>
  <si>
    <t>United Kingdom</t>
  </si>
  <si>
    <t>United States</t>
  </si>
  <si>
    <t>Colombia</t>
  </si>
  <si>
    <t>Thailand</t>
  </si>
  <si>
    <t>Peru</t>
  </si>
  <si>
    <t>202404</t>
  </si>
  <si>
    <t>MS Start Module</t>
  </si>
  <si>
    <t>MS Start Partner Module</t>
  </si>
  <si>
    <t>6001174</t>
  </si>
  <si>
    <t>0003003191</t>
  </si>
  <si>
    <t/>
  </si>
  <si>
    <t>Article/Gallery Display</t>
  </si>
  <si>
    <t>Microsoft Website / Microsoft App</t>
  </si>
  <si>
    <t>Total Delivered Impressions</t>
  </si>
  <si>
    <t>Rev Share (% of Net)</t>
  </si>
  <si>
    <t>0.4</t>
  </si>
  <si>
    <t>Article/Gallery Native</t>
  </si>
  <si>
    <t>Embedded Videos</t>
  </si>
  <si>
    <t>Consumed Video [seconds]</t>
  </si>
  <si>
    <t>0.6</t>
  </si>
  <si>
    <t>Watch Videos</t>
  </si>
  <si>
    <t>Prior Month Adjustment (See Adjustment Detail Tab)</t>
  </si>
  <si>
    <t>PVs/Streams/Impressions</t>
  </si>
  <si>
    <t>TOTAL REVENUE SHARE</t>
  </si>
  <si>
    <t>REVENUE SHARE in USD</t>
  </si>
  <si>
    <t>PRIOR MONTH ADJ REVENUE SHARE in USD</t>
  </si>
  <si>
    <t>TOTAL PAYMENT in USD</t>
  </si>
  <si>
    <t>Local Currency</t>
  </si>
  <si>
    <t>EUR</t>
  </si>
  <si>
    <t>FX Rate</t>
  </si>
  <si>
    <t>Total Revenue Share Payment in Local Currency</t>
  </si>
  <si>
    <t>If vendor information is not complete in our system, treat this as a preview statement.  Payment will be made once the vendor information is complete.</t>
  </si>
  <si>
    <t>Payment will be issued within 60 days from the close of the activity period</t>
  </si>
  <si>
    <t>For any questions or comments on your report, please contact the following:</t>
  </si>
  <si>
    <t xml:space="preserve"> - eocadv@microsoft.com - for partners in EMEA (Europe, the Middle East and Africa)</t>
  </si>
  <si>
    <t xml:space="preserve"> - aocadv@microsoft.com - for all other partners)</t>
  </si>
  <si>
    <t>Please note since the contractual agreement is entered into by a US legal entity and the payout relates to licensing of content, we are given to understand this payment will not attract VAT in the applicable jurisdiction. Should you have any further questions, please contact the emails above</t>
  </si>
  <si>
    <t>Ppde</t>
  </si>
  <si>
    <t>allviopp</t>
  </si>
  <si>
    <t>fr</t>
  </si>
  <si>
    <t>ppde</t>
  </si>
  <si>
    <t>allvipp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</si>
</sst>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quot;$&quot;* #,##0.00_);_(&quot;$&quot;* \(#,##0.00\);_(&quot;$&quot;* &quot;-&quot;??_);_(@_)"/>
    <numFmt numFmtId="166" formatCode="_(* #,##0_);_(* \(#,##0\);_(* &quot;-&quot;??_);_(@_)"/>
    <numFmt numFmtId="167" formatCode="[$-409]mmm\-yy;@"/>
    <numFmt numFmtId="168" formatCode="\$#,##0.00"/>
  </numFmts>
  <fonts count="46" x14ac:knownFonts="1">
    <font>
      <sz val="11"/>
      <color theme="1"/>
      <name val="Calibri"/>
      <family val="2"/>
      <scheme val="minor"/>
    </font>
    <font>
      <sz val="11"/>
      <color theme="1"/>
      <name val="Calibri"/>
      <family val="2"/>
      <scheme val="minor"/>
    </font>
    <font>
      <sz val="11"/>
      <color theme="1"/>
      <name val="Calibri"/>
      <family val="2"/>
    </font>
    <font>
      <b/>
      <sz val="18"/>
      <color theme="1"/>
      <name val="Calibri"/>
      <family val="2"/>
      <scheme val="minor"/>
    </font>
    <font>
      <b/>
      <sz val="14"/>
      <color theme="1"/>
      <name val="Calibri"/>
      <family val="2"/>
    </font>
    <font>
      <sz val="10"/>
      <color theme="1"/>
      <name val="Times New Roman"/>
      <family val="1"/>
    </font>
    <font>
      <sz val="11"/>
      <color rgb="FF000000"/>
      <name val="Calibri"/>
      <family val="2"/>
    </font>
    <font>
      <sz val="11"/>
      <color rgb="FF1F497D"/>
      <name val="Calibri"/>
      <family val="2"/>
      <scheme val="minor"/>
    </font>
    <font>
      <b/>
      <sz val="11"/>
      <color theme="1"/>
      <name val="Calibri"/>
      <family val="2"/>
    </font>
    <font>
      <u/>
      <sz val="14"/>
      <color theme="1"/>
      <name val="Calibri"/>
      <family val="2"/>
    </font>
    <font>
      <b/>
      <sz val="16"/>
      <color theme="1"/>
      <name val="Calibri"/>
      <family val="2"/>
      <scheme val="minor"/>
    </font>
    <font>
      <sz val="16"/>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4"/>
      <color rgb="FF000000"/>
      <name val="Calibri"/>
      <family val="2"/>
      <scheme val="minor"/>
    </font>
    <font>
      <sz val="14"/>
      <color indexed="8"/>
      <name val="Calibri"/>
      <family val="2"/>
    </font>
    <font>
      <b/>
      <i/>
      <sz val="14"/>
      <color indexed="10"/>
      <name val="Calibri"/>
      <family val="2"/>
    </font>
    <font>
      <b/>
      <sz val="11"/>
      <color indexed="8"/>
      <name val="Calibri"/>
      <family val="2"/>
    </font>
    <font>
      <b/>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i/>
      <sz val="12"/>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s>
  <fills count="13">
    <fill>
      <patternFill patternType="none"/>
    </fill>
    <fill>
      <patternFill patternType="gray125"/>
    </fill>
    <fill>
      <patternFill patternType="solid">
        <fgColor theme="3"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DCE6F1"/>
        <bgColor rgb="FF000000"/>
      </patternFill>
    </fill>
    <fill>
      <patternFill patternType="solid">
        <fgColor theme="4" tint="0.79998168889431442"/>
        <bgColor indexed="64"/>
      </patternFill>
    </fill>
    <fill>
      <patternFill patternType="solid">
        <fgColor rgb="FF538DD5"/>
      </patternFill>
    </fill>
    <fill>
      <patternFill patternType="solid">
        <fgColor indexed="22"/>
        <bgColor indexed="22"/>
      </patternFill>
    </fill>
    <fill>
      <patternFill patternType="solid">
        <fgColor rgb="FF92D050"/>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xf numFmtId="165" fontId="1" fillId="0" borderId="0"/>
  </cellStyleXfs>
  <cellXfs count="68">
    <xf numFmtId="0" fontId="0" fillId="0" borderId="0" xfId="0"/>
    <xf numFmtId="0" fontId="0" fillId="0" borderId="0" xfId="0" applyAlignment="1">
      <alignment horizontal="center"/>
    </xf>
    <xf numFmtId="0" fontId="3"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165" fontId="0" fillId="0" borderId="0" xfId="2" applyFont="1"/>
    <xf numFmtId="0" fontId="4" fillId="4" borderId="0" xfId="0" applyFont="1" applyFill="1" applyAlignment="1">
      <alignment horizontal="center" vertical="center" wrapText="1"/>
    </xf>
    <xf numFmtId="166" fontId="0" fillId="0" borderId="0" xfId="1" applyNumberFormat="1" applyFont="1"/>
    <xf numFmtId="0" fontId="4" fillId="6" borderId="0" xfId="0" applyFont="1" applyFill="1" applyAlignment="1">
      <alignment horizontal="center" vertical="center" wrapText="1"/>
    </xf>
    <xf numFmtId="0" fontId="4" fillId="4" borderId="0" xfId="1" applyNumberFormat="1" applyFont="1" applyFill="1" applyAlignment="1">
      <alignment horizontal="center" vertical="center" wrapText="1"/>
    </xf>
    <xf numFmtId="0" fontId="4" fillId="4" borderId="0" xfId="2" applyNumberFormat="1" applyFont="1" applyFill="1" applyAlignment="1">
      <alignment horizontal="center" vertical="center" wrapText="1"/>
    </xf>
    <xf numFmtId="0" fontId="4" fillId="6" borderId="0" xfId="1" applyNumberFormat="1" applyFont="1" applyFill="1" applyAlignment="1">
      <alignment horizontal="center" vertical="center" wrapText="1"/>
    </xf>
    <xf numFmtId="0" fontId="4" fillId="6" borderId="0" xfId="2" applyNumberFormat="1" applyFont="1" applyFill="1" applyAlignment="1">
      <alignment horizontal="center" vertical="center" wrapText="1"/>
    </xf>
    <xf numFmtId="0" fontId="9" fillId="0" borderId="0" xfId="0" applyFont="1" applyAlignment="1">
      <alignment vertical="center"/>
    </xf>
    <xf numFmtId="0" fontId="6" fillId="0" borderId="4" xfId="0" applyFont="1" applyBorder="1" applyAlignment="1">
      <alignment vertical="center"/>
    </xf>
    <xf numFmtId="0" fontId="2" fillId="0" borderId="4" xfId="0" applyFont="1" applyBorder="1" applyAlignment="1">
      <alignment vertical="center"/>
    </xf>
    <xf numFmtId="0" fontId="6" fillId="7" borderId="4" xfId="0" applyFont="1" applyFill="1" applyBorder="1" applyAlignment="1">
      <alignment vertical="center"/>
    </xf>
    <xf numFmtId="0" fontId="11" fillId="0" borderId="0" xfId="0" applyFont="1"/>
    <xf numFmtId="0" fontId="10" fillId="0" borderId="0" xfId="0" applyFont="1" applyAlignment="1">
      <alignment horizontal="center"/>
    </xf>
    <xf numFmtId="0" fontId="12" fillId="0" borderId="0" xfId="0" applyFont="1" applyAlignment="1">
      <alignment horizontal="center" vertical="center"/>
    </xf>
    <xf numFmtId="0" fontId="13" fillId="0" borderId="0" xfId="0" applyFont="1" applyAlignment="1">
      <alignment vertical="center"/>
    </xf>
    <xf numFmtId="0" fontId="14" fillId="0" borderId="0" xfId="0" applyFont="1"/>
    <xf numFmtId="0" fontId="13" fillId="0" borderId="0" xfId="0" applyFont="1" applyAlignment="1">
      <alignment horizontal="left" vertical="center"/>
    </xf>
    <xf numFmtId="0" fontId="8" fillId="0" borderId="0" xfId="0" applyFont="1"/>
    <xf numFmtId="0" fontId="4" fillId="2" borderId="0" xfId="0" applyFont="1" applyFill="1" applyAlignment="1">
      <alignment horizontal="center" vertical="center" wrapText="1"/>
    </xf>
    <xf numFmtId="0" fontId="4" fillId="2" borderId="0" xfId="1" applyNumberFormat="1" applyFont="1" applyFill="1" applyAlignment="1">
      <alignment horizontal="center" vertical="center" wrapText="1"/>
    </xf>
    <xf numFmtId="0" fontId="4" fillId="2" borderId="0" xfId="2" applyNumberFormat="1" applyFont="1" applyFill="1" applyAlignment="1">
      <alignment horizontal="center" vertical="center" wrapText="1"/>
    </xf>
    <xf numFmtId="0" fontId="1" fillId="0" borderId="0" xfId="0" applyFont="1"/>
    <xf numFmtId="167" fontId="13" fillId="0" borderId="0" xfId="0" applyNumberFormat="1" applyFont="1" applyAlignment="1">
      <alignment horizontal="left" vertical="center"/>
    </xf>
    <xf numFmtId="0" fontId="15" fillId="8" borderId="0" xfId="0" applyFont="1" applyFill="1" applyAlignment="1">
      <alignment horizontal="center" vertical="center" wrapText="1"/>
    </xf>
    <xf numFmtId="0" fontId="4" fillId="9" borderId="0" xfId="2" applyNumberFormat="1" applyFont="1" applyFill="1" applyAlignment="1">
      <alignment horizontal="center" vertical="center" wrapText="1"/>
    </xf>
    <xf numFmtId="0" fontId="3" fillId="5" borderId="0" xfId="0" applyFont="1" applyFill="1" applyAlignment="1">
      <alignment horizontal="center" vertical="center"/>
    </xf>
    <xf numFmtId="0" fontId="17" fillId="0" borderId="0" xfId="0" applyFont="1"/>
    <xf numFmtId="0" fontId="19" fillId="0" borderId="5" xfId="0" applyFont="1" applyBorder="1"/>
    <xf numFmtId="167" fontId="20" fillId="0" borderId="5" xfId="0" applyNumberFormat="1" applyFont="1" applyBorder="1" applyAlignment="1">
      <alignment horizontal="center" vertical="center"/>
    </xf>
    <xf numFmtId="166" fontId="21" fillId="0" borderId="5" xfId="0" applyNumberFormat="1" applyFont="1" applyBorder="1" applyAlignment="1">
      <alignment horizontal="center" vertical="center"/>
    </xf>
    <xf numFmtId="168" fontId="22" fillId="0" borderId="5" xfId="0" applyNumberFormat="1" applyFont="1" applyBorder="1" applyAlignment="1">
      <alignment horizontal="center" vertical="center"/>
    </xf>
    <xf numFmtId="9" fontId="23"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0" fontId="25" fillId="12" borderId="5" xfId="0" applyFont="1" applyFill="1" applyBorder="1"/>
    <xf numFmtId="168" fontId="26" fillId="12" borderId="5" xfId="0" applyNumberFormat="1" applyFont="1" applyFill="1" applyBorder="1" applyAlignment="1">
      <alignment wrapText="1"/>
    </xf>
    <xf numFmtId="0" fontId="27" fillId="12" borderId="5" xfId="0" applyFont="1" applyFill="1" applyBorder="1" applyAlignment="1">
      <alignment wrapText="1"/>
    </xf>
    <xf numFmtId="4" fontId="28" fillId="12" borderId="5" xfId="0" applyNumberFormat="1" applyFont="1" applyFill="1" applyBorder="1" applyAlignment="1">
      <alignment wrapText="1"/>
    </xf>
    <xf numFmtId="166" fontId="30" fillId="0" borderId="0" xfId="0" applyNumberFormat="1" applyFont="1"/>
    <xf numFmtId="168" fontId="31" fillId="0" borderId="0" xfId="0" applyNumberFormat="1" applyFont="1"/>
    <xf numFmtId="165" fontId="32" fillId="0" borderId="0" xfId="0" applyNumberFormat="1" applyFont="1"/>
    <xf numFmtId="166" fontId="33" fillId="0" borderId="0" xfId="0" applyNumberFormat="1" applyFont="1"/>
    <xf numFmtId="168" fontId="34" fillId="0" borderId="0" xfId="0" applyNumberFormat="1" applyFont="1"/>
    <xf numFmtId="165" fontId="35" fillId="0" borderId="0" xfId="0" applyNumberFormat="1" applyFont="1"/>
    <xf numFmtId="166" fontId="36" fillId="0" borderId="0" xfId="0" applyNumberFormat="1" applyFont="1"/>
    <xf numFmtId="168" fontId="37" fillId="0" borderId="0" xfId="0" applyNumberFormat="1" applyFont="1"/>
    <xf numFmtId="165" fontId="38" fillId="0" borderId="0" xfId="0" applyNumberFormat="1" applyFont="1"/>
    <xf numFmtId="166" fontId="39" fillId="0" borderId="0" xfId="0" applyNumberFormat="1" applyFont="1"/>
    <xf numFmtId="168" fontId="40" fillId="0" borderId="0" xfId="0" applyNumberFormat="1" applyFont="1"/>
    <xf numFmtId="165" fontId="41" fillId="0" borderId="0" xfId="0" applyNumberFormat="1" applyFont="1"/>
    <xf numFmtId="166" fontId="42" fillId="0" borderId="0" xfId="0" applyNumberFormat="1" applyFont="1"/>
    <xf numFmtId="168" fontId="43" fillId="0" borderId="0" xfId="0" applyNumberFormat="1" applyFont="1"/>
    <xf numFmtId="165" fontId="44" fillId="0" borderId="0" xfId="0" applyNumberFormat="1" applyFont="1"/>
    <xf numFmtId="0" fontId="29" fillId="0" borderId="0" xfId="0" applyFont="1" applyAlignment="1">
      <alignment wrapText="1"/>
    </xf>
    <xf numFmtId="0" fontId="18" fillId="11" borderId="5" xfId="0" applyFont="1" applyFill="1" applyBorder="1" applyAlignment="1">
      <alignment horizontal="center" vertical="center"/>
    </xf>
    <xf numFmtId="0" fontId="45" fillId="0" borderId="5" xfId="0" applyFont="1" applyBorder="1" applyAlignment="1">
      <alignment horizontal="center" vertical="center"/>
    </xf>
    <xf numFmtId="0" fontId="16" fillId="10" borderId="5" xfId="0" applyFont="1" applyFill="1" applyBorder="1" applyAlignment="1">
      <alignment horizontal="center"/>
    </xf>
    <xf numFmtId="0" fontId="10" fillId="3" borderId="0" xfId="0" applyFont="1" applyFill="1" applyAlignment="1">
      <alignment horizont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0" fillId="0" borderId="0" xfId="0" applyFont="1"/>
  </cellXfs>
  <cellStyles count="3">
    <cellStyle name="Komma" xfId="1" builtinId="3"/>
    <cellStyle name="Standard" xfId="0" builtinId="0"/>
    <cellStyle name="Währung" xfId="2" builtinId="4"/>
  </cellStyles>
  <dxfs count="17">
    <dxf>
      <font>
        <color theme="0"/>
      </font>
      <fill>
        <patternFill>
          <bgColor theme="3"/>
        </patternFill>
      </fill>
    </dxf>
    <dxf>
      <fill>
        <patternFill>
          <bgColor theme="3" tint="0.59996337778862885"/>
        </patternFill>
      </fill>
    </dxf>
    <dxf>
      <font>
        <b/>
        <i val="0"/>
      </font>
      <fill>
        <patternFill>
          <bgColor theme="3" tint="0.59996337778862885"/>
        </patternFill>
      </fill>
      <border>
        <bottom style="double">
          <color auto="1"/>
        </bottom>
      </border>
    </dxf>
    <dxf>
      <font>
        <b/>
        <i val="0"/>
        <color theme="0"/>
      </font>
      <fill>
        <patternFill>
          <bgColor theme="3"/>
        </patternFill>
      </fill>
      <border>
        <top style="medium">
          <color auto="1"/>
        </top>
        <bottom style="medium">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ill>
        <patternFill>
          <bgColor theme="7" tint="0.39994506668294322"/>
        </patternFill>
      </fill>
      <border>
        <left style="medium">
          <color auto="1"/>
        </left>
      </border>
    </dxf>
    <dxf>
      <fill>
        <patternFill>
          <bgColor theme="7" tint="0.39994506668294322"/>
        </patternFill>
      </fill>
      <border>
        <left style="medium">
          <color auto="1"/>
        </left>
      </border>
    </dxf>
    <dxf>
      <fill>
        <patternFill>
          <bgColor theme="7" tint="0.39994506668294322"/>
        </patternFill>
      </fill>
      <border>
        <left style="medium">
          <color auto="1"/>
        </left>
      </border>
    </dxf>
    <dxf>
      <font>
        <b/>
        <i val="0"/>
        <color theme="0"/>
      </font>
      <fill>
        <patternFill>
          <bgColor theme="1"/>
        </patternFill>
      </fill>
    </dxf>
    <dxf>
      <fill>
        <patternFill patternType="solid">
          <bgColor theme="4" tint="0.79998168889431442"/>
        </patternFill>
      </fill>
    </dxf>
    <dxf>
      <font>
        <b/>
        <i val="0"/>
        <color auto="1"/>
      </font>
      <fill>
        <patternFill>
          <bgColor theme="0" tint="-0.14996795556505021"/>
        </patternFill>
      </fill>
    </dxf>
    <dxf>
      <font>
        <color auto="1"/>
      </font>
      <fill>
        <patternFill patternType="none">
          <bgColor auto="1"/>
        </patternFill>
      </fill>
    </dxf>
    <dxf>
      <font>
        <b/>
        <i val="0"/>
      </font>
      <fill>
        <patternFill>
          <bgColor theme="9" tint="0.59996337778862885"/>
        </patternFill>
      </fill>
    </dxf>
    <dxf>
      <font>
        <b/>
        <i val="0"/>
        <color theme="0"/>
      </font>
      <fill>
        <patternFill>
          <bgColor theme="1"/>
        </patternFill>
      </fill>
    </dxf>
    <dxf>
      <border>
        <left style="medium">
          <color auto="1"/>
        </left>
        <right style="medium">
          <color auto="1"/>
        </right>
        <top style="medium">
          <color auto="1"/>
        </top>
        <bottom style="medium">
          <color auto="1"/>
        </bottom>
        <vertical style="thin">
          <color auto="1"/>
        </vertical>
        <horizontal style="hair">
          <color auto="1"/>
        </horizontal>
      </border>
    </dxf>
  </dxfs>
  <tableStyles count="1" defaultTableStyle="TableStyleMedium2" defaultPivotStyle="PivotStyleLight16">
    <tableStyle name="PivotTable Style 1" pivot="0" table="0" count="1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HeaderCell" dxfId="10"/>
      <tableStyleElement type="firstSubtotalColumn" dxfId="9"/>
      <tableStyleElement type="secondSubtotalColumn" dxfId="8"/>
      <tableStyleElement type="thirdSubtotalColumn" dxfId="7"/>
      <tableStyleElement type="firstSubtotalRow" dxfId="6"/>
      <tableStyleElement type="secondSubtotalRow" dxfId="5"/>
      <tableStyleElement type="thirdSubtotalRow" dxfId="4"/>
      <tableStyleElement type="firstRowSubheading" dxfId="3"/>
      <tableStyleElement type="secondRowSubheading" dxfId="2"/>
      <tableStyleElement type="thirdRowSubheading" dxfId="1"/>
      <tableStyleElement type="pageFieldLabels" dxfId="0"/>
    </tableStyle>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3"/>
  <sheetViews>
    <sheetView showGridLines="0" tabSelected="1" topLeftCell="A27" zoomScaleNormal="100" workbookViewId="0">
      <selection activeCell="G42" sqref="G42"/>
    </sheetView>
  </sheetViews>
  <sheetFormatPr baseColWidth="10" defaultColWidth="9.42578125" defaultRowHeight="15" x14ac:dyDescent="0.25"/>
  <cols>
    <col min="1" max="1" width="4.42578125" style="22" customWidth="1"/>
    <col min="2" max="2" width="44" style="22" customWidth="1"/>
    <col min="3" max="3" width="25.42578125" style="22" customWidth="1"/>
    <col min="4" max="4" width="23.42578125" style="22" customWidth="1"/>
    <col min="5" max="5" width="20.42578125" style="22" customWidth="1"/>
    <col min="6" max="6" width="29.42578125" style="22" bestFit="1" customWidth="1"/>
    <col min="7" max="7" width="22.42578125" style="22" customWidth="1"/>
    <col min="8" max="8" width="9.42578125" style="22"/>
    <col min="9" max="9" width="12" style="22" bestFit="1" customWidth="1"/>
    <col min="10" max="10" width="9.42578125" style="22"/>
    <col min="11" max="11" width="12" style="22" bestFit="1" customWidth="1"/>
    <col min="12" max="16384" width="9.42578125" style="22"/>
  </cols>
  <sheetData>
    <row r="1" spans="1:7" x14ac:dyDescent="0.25">
      <c r="A1"/>
      <c r="B1" s="28"/>
      <c r="C1" s="28"/>
      <c r="D1" s="28"/>
      <c r="E1" s="28"/>
      <c r="F1" s="28"/>
      <c r="G1" s="28"/>
    </row>
    <row r="2" spans="1:7" s="18" customFormat="1" ht="21" x14ac:dyDescent="0.35">
      <c r="B2" s="63" t="s">
        <v>0</v>
      </c>
      <c r="C2" s="63"/>
      <c r="D2" s="63"/>
      <c r="E2" s="63"/>
      <c r="F2" s="63"/>
      <c r="G2" s="63"/>
    </row>
    <row r="3" spans="1:7" s="18" customFormat="1" ht="17.25" customHeight="1" x14ac:dyDescent="0.35">
      <c r="B3" s="20" t="s">
        <v>1</v>
      </c>
      <c r="C3" s="24" t="s">
        <v>34</v>
      </c>
      <c r="D3" s="19"/>
      <c r="E3" s="19"/>
      <c r="F3" s="19"/>
      <c r="G3" s="19"/>
    </row>
    <row r="4" spans="1:7" s="21" customFormat="1" ht="23.25" customHeight="1" x14ac:dyDescent="0.25">
      <c r="B4" s="20" t="s">
        <v>2</v>
      </c>
      <c r="C4" s="23" t="s">
        <v>64</v>
      </c>
    </row>
    <row r="5" spans="1:7" s="21" customFormat="1" ht="22.5" customHeight="1" x14ac:dyDescent="0.25">
      <c r="B5" s="20" t="s">
        <v>3</v>
      </c>
      <c r="C5" s="23" t="s">
        <v>65</v>
      </c>
    </row>
    <row r="6" spans="1:7" ht="15.75" x14ac:dyDescent="0.25">
      <c r="A6" s="28"/>
      <c r="B6" s="20" t="s">
        <v>4</v>
      </c>
      <c r="C6" s="29">
        <v>45383</v>
      </c>
      <c r="D6" s="28"/>
      <c r="E6" s="28"/>
      <c r="F6" s="28"/>
      <c r="G6" s="28"/>
    </row>
    <row r="7" spans="1:7" ht="18.75" x14ac:dyDescent="0.3">
      <c r="A7"/>
      <c r="B7" s="62" t="s">
        <v>67</v>
      </c>
      <c r="C7" s="62" t="s">
        <v>66</v>
      </c>
      <c r="D7" s="62" t="s">
        <v>66</v>
      </c>
      <c r="E7" s="62" t="s">
        <v>66</v>
      </c>
      <c r="F7" s="62" t="s">
        <v>66</v>
      </c>
      <c r="G7" s="62" t="s">
        <v>66</v>
      </c>
    </row>
    <row r="9" spans="1:7" ht="18.75" x14ac:dyDescent="0.3">
      <c r="A9"/>
      <c r="B9" s="33" t="s">
        <v>66</v>
      </c>
      <c r="C9" s="60" t="s">
        <v>68</v>
      </c>
      <c r="D9" s="60" t="s">
        <v>66</v>
      </c>
      <c r="E9" s="60" t="s">
        <v>66</v>
      </c>
      <c r="F9" s="60" t="s">
        <v>66</v>
      </c>
    </row>
    <row r="10" spans="1:7" x14ac:dyDescent="0.25">
      <c r="A10"/>
      <c r="B10" s="34" t="s">
        <v>21</v>
      </c>
      <c r="C10" s="34" t="s">
        <v>69</v>
      </c>
      <c r="D10" s="34" t="s">
        <v>32</v>
      </c>
      <c r="E10" s="34" t="s">
        <v>70</v>
      </c>
      <c r="F10" s="34" t="s">
        <v>24</v>
      </c>
    </row>
    <row r="11" spans="1:7" x14ac:dyDescent="0.25">
      <c r="A11"/>
      <c r="B11" s="35">
        <v>45383</v>
      </c>
      <c r="C11" s="36">
        <v>50051217</v>
      </c>
      <c r="D11" s="37">
        <v>12662.21</v>
      </c>
      <c r="E11" s="38" t="s">
        <v>71</v>
      </c>
      <c r="F11" s="39">
        <v>5064.884</v>
      </c>
    </row>
    <row r="13" spans="1:7" ht="18.75" x14ac:dyDescent="0.3">
      <c r="A13"/>
      <c r="B13" s="62" t="s">
        <v>72</v>
      </c>
      <c r="C13" s="62" t="s">
        <v>66</v>
      </c>
      <c r="D13" s="62" t="s">
        <v>66</v>
      </c>
      <c r="E13" s="62" t="s">
        <v>66</v>
      </c>
      <c r="F13" s="62" t="s">
        <v>66</v>
      </c>
      <c r="G13" s="62" t="s">
        <v>66</v>
      </c>
    </row>
    <row r="15" spans="1:7" ht="18.75" x14ac:dyDescent="0.3">
      <c r="A15"/>
      <c r="B15" s="33" t="s">
        <v>66</v>
      </c>
      <c r="C15" s="60" t="s">
        <v>68</v>
      </c>
      <c r="D15" s="60" t="s">
        <v>66</v>
      </c>
      <c r="E15" s="60" t="s">
        <v>66</v>
      </c>
      <c r="F15" s="60" t="s">
        <v>66</v>
      </c>
    </row>
    <row r="16" spans="1:7" x14ac:dyDescent="0.25">
      <c r="A16"/>
      <c r="B16" s="34" t="s">
        <v>21</v>
      </c>
      <c r="C16" s="34" t="s">
        <v>16</v>
      </c>
      <c r="D16" s="34" t="s">
        <v>32</v>
      </c>
      <c r="E16" s="34" t="s">
        <v>70</v>
      </c>
      <c r="F16" s="34" t="s">
        <v>24</v>
      </c>
    </row>
    <row r="17" spans="1:7" x14ac:dyDescent="0.25">
      <c r="A17"/>
      <c r="B17" s="35">
        <v>45383</v>
      </c>
      <c r="C17" s="36">
        <v>55351447</v>
      </c>
      <c r="D17" s="37">
        <v>125015.26</v>
      </c>
      <c r="E17" s="38" t="s">
        <v>71</v>
      </c>
      <c r="F17" s="39">
        <v>50006.103999999999</v>
      </c>
    </row>
    <row r="19" spans="1:7" ht="18.75" x14ac:dyDescent="0.3">
      <c r="A19"/>
      <c r="B19" s="62" t="s">
        <v>73</v>
      </c>
      <c r="C19" s="62" t="s">
        <v>66</v>
      </c>
      <c r="D19" s="62" t="s">
        <v>66</v>
      </c>
      <c r="E19" s="62" t="s">
        <v>66</v>
      </c>
      <c r="F19" s="62" t="s">
        <v>66</v>
      </c>
      <c r="G19" s="62" t="s">
        <v>66</v>
      </c>
    </row>
    <row r="21" spans="1:7" ht="18.75" x14ac:dyDescent="0.3">
      <c r="A21"/>
      <c r="B21" s="33" t="s">
        <v>66</v>
      </c>
      <c r="C21" s="60" t="s">
        <v>68</v>
      </c>
      <c r="D21" s="60" t="s">
        <v>66</v>
      </c>
      <c r="E21" s="60" t="s">
        <v>66</v>
      </c>
      <c r="F21" s="60" t="s">
        <v>66</v>
      </c>
    </row>
    <row r="22" spans="1:7" x14ac:dyDescent="0.25">
      <c r="A22"/>
      <c r="B22" s="34" t="s">
        <v>21</v>
      </c>
      <c r="C22" s="34" t="s">
        <v>74</v>
      </c>
      <c r="D22" s="34" t="s">
        <v>32</v>
      </c>
      <c r="E22" s="34" t="s">
        <v>70</v>
      </c>
      <c r="F22" s="34" t="s">
        <v>24</v>
      </c>
    </row>
    <row r="23" spans="1:7" x14ac:dyDescent="0.25">
      <c r="A23"/>
      <c r="B23" s="35">
        <v>45383</v>
      </c>
      <c r="C23" s="36">
        <v>10564472</v>
      </c>
      <c r="D23" s="37">
        <v>811.71</v>
      </c>
      <c r="E23" s="38" t="s">
        <v>75</v>
      </c>
      <c r="F23" s="39">
        <v>487.02600000000001</v>
      </c>
    </row>
    <row r="25" spans="1:7" ht="18.75" x14ac:dyDescent="0.3">
      <c r="A25"/>
      <c r="B25" s="62" t="s">
        <v>76</v>
      </c>
      <c r="C25" s="62" t="s">
        <v>66</v>
      </c>
      <c r="D25" s="62" t="s">
        <v>66</v>
      </c>
      <c r="E25" s="62" t="s">
        <v>66</v>
      </c>
      <c r="F25" s="62" t="s">
        <v>66</v>
      </c>
      <c r="G25" s="62" t="s">
        <v>66</v>
      </c>
    </row>
    <row r="27" spans="1:7" ht="18.75" x14ac:dyDescent="0.3">
      <c r="A27"/>
      <c r="B27" s="33" t="s">
        <v>66</v>
      </c>
      <c r="C27" s="60" t="s">
        <v>68</v>
      </c>
      <c r="D27" s="60" t="s">
        <v>66</v>
      </c>
      <c r="E27" s="60" t="s">
        <v>66</v>
      </c>
      <c r="F27" s="60" t="s">
        <v>66</v>
      </c>
    </row>
    <row r="28" spans="1:7" x14ac:dyDescent="0.25">
      <c r="A28"/>
      <c r="B28" s="34" t="s">
        <v>21</v>
      </c>
      <c r="C28" s="34" t="s">
        <v>74</v>
      </c>
      <c r="D28" s="34" t="s">
        <v>32</v>
      </c>
      <c r="E28" s="34" t="s">
        <v>70</v>
      </c>
      <c r="F28" s="34" t="s">
        <v>24</v>
      </c>
    </row>
    <row r="29" spans="1:7" x14ac:dyDescent="0.25">
      <c r="A29"/>
      <c r="B29" s="35">
        <v>45383</v>
      </c>
      <c r="C29" s="36">
        <v>80239</v>
      </c>
      <c r="D29" s="37">
        <v>5.1100000000000003</v>
      </c>
      <c r="E29" s="38" t="s">
        <v>75</v>
      </c>
      <c r="F29" s="39">
        <v>3.0659999999999998</v>
      </c>
    </row>
    <row r="31" spans="1:7" ht="18.75" x14ac:dyDescent="0.3">
      <c r="A31"/>
      <c r="B31" s="62" t="s">
        <v>77</v>
      </c>
      <c r="C31" s="62" t="s">
        <v>66</v>
      </c>
      <c r="D31" s="62" t="s">
        <v>66</v>
      </c>
      <c r="E31" s="62" t="s">
        <v>66</v>
      </c>
      <c r="F31" s="62" t="s">
        <v>66</v>
      </c>
      <c r="G31" s="62" t="s">
        <v>66</v>
      </c>
    </row>
    <row r="33" spans="1:11" ht="18.75" x14ac:dyDescent="0.3">
      <c r="A33"/>
      <c r="B33" s="33" t="s">
        <v>66</v>
      </c>
      <c r="C33" s="60" t="s">
        <v>68</v>
      </c>
      <c r="D33" s="60" t="s">
        <v>66</v>
      </c>
      <c r="E33" s="60" t="s">
        <v>66</v>
      </c>
      <c r="F33" s="60" t="s">
        <v>66</v>
      </c>
    </row>
    <row r="34" spans="1:11" x14ac:dyDescent="0.25">
      <c r="A34"/>
      <c r="B34" s="34" t="s">
        <v>21</v>
      </c>
      <c r="C34" s="34" t="s">
        <v>78</v>
      </c>
      <c r="D34" s="34" t="s">
        <v>32</v>
      </c>
      <c r="E34" s="34" t="s">
        <v>70</v>
      </c>
      <c r="F34" s="34" t="s">
        <v>24</v>
      </c>
    </row>
    <row r="35" spans="1:11" x14ac:dyDescent="0.25">
      <c r="A35"/>
      <c r="B35" s="35">
        <v>45383</v>
      </c>
      <c r="C35" s="36">
        <v>20400</v>
      </c>
      <c r="D35" s="37">
        <v>50.627274253080394</v>
      </c>
      <c r="E35" s="38" t="s">
        <v>66</v>
      </c>
      <c r="F35" s="39">
        <v>50.627274253080394</v>
      </c>
    </row>
    <row r="37" spans="1:11" x14ac:dyDescent="0.25">
      <c r="B37" s="61" t="s">
        <v>79</v>
      </c>
      <c r="C37" s="61"/>
    </row>
    <row r="38" spans="1:11" x14ac:dyDescent="0.25">
      <c r="B38" s="40" t="s">
        <v>80</v>
      </c>
      <c r="C38" s="41">
        <v>55561.08</v>
      </c>
    </row>
    <row r="39" spans="1:11" x14ac:dyDescent="0.25">
      <c r="B39" s="40" t="s">
        <v>81</v>
      </c>
      <c r="C39" s="41">
        <v>50.627274253080394</v>
      </c>
      <c r="G39" s="67" t="s">
        <v>96</v>
      </c>
      <c r="I39" s="67" t="s">
        <v>97</v>
      </c>
      <c r="K39" s="67" t="s">
        <v>95</v>
      </c>
    </row>
    <row r="40" spans="1:11" x14ac:dyDescent="0.25">
      <c r="B40" s="40" t="s">
        <v>82</v>
      </c>
      <c r="C40" s="41">
        <v>55611.71</v>
      </c>
      <c r="G40" s="22">
        <f>'Display Brands &amp; Country'!G26+'Native Brands &amp; Country'!G28+'Embedded Video Brands &amp; Country'!G25+'Watch Video Brands &amp; Country'!G21</f>
        <v>53396.125999999989</v>
      </c>
      <c r="I40" s="22">
        <f>'Display Brands &amp; Country'!G28+'Native Brands &amp; Country'!G30+'Embedded Video Brands &amp; Country'!G27+'Watch Video Brands &amp; Country'!G23</f>
        <v>1102.7539999999999</v>
      </c>
      <c r="K40" s="22">
        <f>'Display Brands &amp; Country'!G30+'Native Brands &amp; Country'!G32</f>
        <v>1062.2239999999999</v>
      </c>
    </row>
    <row r="41" spans="1:11" x14ac:dyDescent="0.25">
      <c r="B41" s="40" t="s">
        <v>83</v>
      </c>
      <c r="C41" s="42" t="s">
        <v>84</v>
      </c>
      <c r="G41" s="22">
        <f>G40/C42</f>
        <v>49310.731864985901</v>
      </c>
      <c r="I41" s="22">
        <f>I40/C42</f>
        <v>1018.3811238860413</v>
      </c>
      <c r="K41" s="22">
        <f>K40/C42</f>
        <v>980.95211709839759</v>
      </c>
    </row>
    <row r="42" spans="1:11" x14ac:dyDescent="0.25">
      <c r="B42" s="40" t="s">
        <v>85</v>
      </c>
      <c r="C42" s="42">
        <v>1.0828500000000001</v>
      </c>
    </row>
    <row r="43" spans="1:11" x14ac:dyDescent="0.25">
      <c r="B43" s="40" t="s">
        <v>86</v>
      </c>
      <c r="C43" s="43">
        <v>51356.799187329729</v>
      </c>
    </row>
    <row r="45" spans="1:11" ht="60" customHeight="1" x14ac:dyDescent="0.25">
      <c r="B45" s="59" t="s">
        <v>87</v>
      </c>
      <c r="C45" s="59" t="s">
        <v>66</v>
      </c>
    </row>
    <row r="47" spans="1:11" ht="30" customHeight="1" x14ac:dyDescent="0.25">
      <c r="B47" s="59" t="s">
        <v>88</v>
      </c>
      <c r="C47" s="59" t="s">
        <v>66</v>
      </c>
    </row>
    <row r="49" spans="2:3" ht="30" customHeight="1" x14ac:dyDescent="0.25">
      <c r="B49" s="59" t="s">
        <v>89</v>
      </c>
      <c r="C49" s="59" t="s">
        <v>66</v>
      </c>
    </row>
    <row r="50" spans="2:3" ht="30" customHeight="1" x14ac:dyDescent="0.25">
      <c r="B50" s="59" t="s">
        <v>90</v>
      </c>
      <c r="C50" s="59" t="s">
        <v>66</v>
      </c>
    </row>
    <row r="51" spans="2:3" ht="15" customHeight="1" x14ac:dyDescent="0.25">
      <c r="B51" s="59" t="s">
        <v>91</v>
      </c>
      <c r="C51" s="59" t="s">
        <v>66</v>
      </c>
    </row>
    <row r="53" spans="2:3" ht="60" customHeight="1" x14ac:dyDescent="0.25">
      <c r="B53" s="59" t="s">
        <v>92</v>
      </c>
      <c r="C53" s="59" t="s">
        <v>66</v>
      </c>
    </row>
  </sheetData>
  <mergeCells count="18">
    <mergeCell ref="B2:G2"/>
    <mergeCell ref="B7:G7"/>
    <mergeCell ref="C9:F9"/>
    <mergeCell ref="B13:G13"/>
    <mergeCell ref="C15:F15"/>
    <mergeCell ref="B19:G19"/>
    <mergeCell ref="C21:F21"/>
    <mergeCell ref="B25:G25"/>
    <mergeCell ref="C27:F27"/>
    <mergeCell ref="B31:G31"/>
    <mergeCell ref="B50:C50"/>
    <mergeCell ref="B51:C51"/>
    <mergeCell ref="B53:C53"/>
    <mergeCell ref="C33:F33"/>
    <mergeCell ref="B37:C37"/>
    <mergeCell ref="B45:C45"/>
    <mergeCell ref="B47:C47"/>
    <mergeCell ref="B49:C49"/>
  </mergeCells>
  <pageMargins left="0.7" right="0.7" top="0.75" bottom="0.75" header="0.3" footer="0.3"/>
  <pageSetup scale="4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0"/>
  <sheetViews>
    <sheetView topLeftCell="A2" workbookViewId="0">
      <selection activeCell="G23" sqref="G5:G23"/>
    </sheetView>
  </sheetViews>
  <sheetFormatPr baseColWidth="10" defaultColWidth="9.42578125" defaultRowHeight="15" customHeight="1" x14ac:dyDescent="0.25"/>
  <cols>
    <col min="2" max="2" width="50.42578125" customWidth="1"/>
    <col min="3" max="3" width="32.42578125" customWidth="1"/>
    <col min="4" max="4" width="24.42578125" customWidth="1"/>
    <col min="5" max="5" width="29.42578125" style="8" customWidth="1"/>
    <col min="6" max="6" width="21.42578125" style="6" customWidth="1"/>
    <col min="7" max="7" width="30.42578125" style="6" customWidth="1"/>
    <col min="8" max="9" width="32.42578125" hidden="1" customWidth="1"/>
  </cols>
  <sheetData>
    <row r="1" spans="2:9" x14ac:dyDescent="0.25"/>
    <row r="2" spans="2:9" s="2" customFormat="1" ht="33" customHeight="1" thickBot="1" x14ac:dyDescent="0.3">
      <c r="B2" s="64" t="s">
        <v>5</v>
      </c>
      <c r="C2" s="65"/>
      <c r="D2" s="65"/>
      <c r="E2" s="65"/>
      <c r="F2" s="65"/>
      <c r="G2" s="66"/>
      <c r="H2" s="32"/>
      <c r="I2" s="32"/>
    </row>
    <row r="4" spans="2:9" s="1" customFormat="1" ht="43.5" customHeight="1" x14ac:dyDescent="0.25">
      <c r="B4" s="7" t="s">
        <v>6</v>
      </c>
      <c r="C4" s="7" t="s">
        <v>7</v>
      </c>
      <c r="D4" s="7" t="s">
        <v>8</v>
      </c>
      <c r="E4" s="10" t="s">
        <v>9</v>
      </c>
      <c r="F4" s="11" t="s">
        <v>10</v>
      </c>
      <c r="G4" s="11" t="s">
        <v>11</v>
      </c>
      <c r="H4" s="7" t="s">
        <v>12</v>
      </c>
      <c r="I4" s="7" t="s">
        <v>13</v>
      </c>
    </row>
    <row r="5" spans="2:9" x14ac:dyDescent="0.25">
      <c r="B5" t="s">
        <v>34</v>
      </c>
      <c r="C5" t="s">
        <v>35</v>
      </c>
      <c r="D5" t="s">
        <v>36</v>
      </c>
      <c r="E5" s="44">
        <v>6740612</v>
      </c>
      <c r="F5" s="45">
        <v>2038.78</v>
      </c>
      <c r="G5" s="46">
        <v>815.51199999999994</v>
      </c>
      <c r="H5" t="s">
        <v>37</v>
      </c>
      <c r="I5" t="s">
        <v>38</v>
      </c>
    </row>
    <row r="6" spans="2:9" x14ac:dyDescent="0.25">
      <c r="B6" t="s">
        <v>34</v>
      </c>
      <c r="C6" t="s">
        <v>35</v>
      </c>
      <c r="D6" t="s">
        <v>39</v>
      </c>
      <c r="E6" s="44">
        <v>30491362</v>
      </c>
      <c r="F6" s="45">
        <v>7943.08</v>
      </c>
      <c r="G6" s="46">
        <v>3177.232</v>
      </c>
      <c r="H6" t="s">
        <v>37</v>
      </c>
      <c r="I6" t="s">
        <v>38</v>
      </c>
    </row>
    <row r="7" spans="2:9" x14ac:dyDescent="0.25">
      <c r="B7" t="s">
        <v>34</v>
      </c>
      <c r="C7" t="s">
        <v>35</v>
      </c>
      <c r="D7" t="s">
        <v>40</v>
      </c>
      <c r="E7" s="44">
        <v>10190273</v>
      </c>
      <c r="F7" s="45">
        <v>2096.6999999999998</v>
      </c>
      <c r="G7" s="46">
        <v>838.68</v>
      </c>
      <c r="H7" t="s">
        <v>37</v>
      </c>
      <c r="I7" t="s">
        <v>38</v>
      </c>
    </row>
    <row r="8" spans="2:9" x14ac:dyDescent="0.25">
      <c r="B8" t="s">
        <v>34</v>
      </c>
      <c r="C8" t="s">
        <v>41</v>
      </c>
      <c r="D8" t="s">
        <v>42</v>
      </c>
      <c r="E8" s="44">
        <v>454</v>
      </c>
      <c r="F8" s="45">
        <v>0.02</v>
      </c>
      <c r="G8" s="46">
        <v>8.0000000000000002E-3</v>
      </c>
      <c r="H8" t="s">
        <v>37</v>
      </c>
      <c r="I8" t="s">
        <v>43</v>
      </c>
    </row>
    <row r="9" spans="2:9" x14ac:dyDescent="0.25">
      <c r="B9" t="s">
        <v>34</v>
      </c>
      <c r="C9" t="s">
        <v>41</v>
      </c>
      <c r="D9" t="s">
        <v>44</v>
      </c>
      <c r="E9" s="44">
        <v>19585</v>
      </c>
      <c r="F9" s="45">
        <v>10.81</v>
      </c>
      <c r="G9" s="46">
        <v>4.3239999999999998</v>
      </c>
      <c r="H9" t="s">
        <v>37</v>
      </c>
      <c r="I9" t="s">
        <v>43</v>
      </c>
    </row>
    <row r="10" spans="2:9" x14ac:dyDescent="0.25">
      <c r="B10" t="s">
        <v>34</v>
      </c>
      <c r="C10" t="s">
        <v>41</v>
      </c>
      <c r="D10" t="s">
        <v>45</v>
      </c>
      <c r="E10" s="44">
        <v>331348</v>
      </c>
      <c r="F10" s="45">
        <v>58.81</v>
      </c>
      <c r="G10" s="46">
        <v>23.524000000000001</v>
      </c>
      <c r="H10" t="s">
        <v>37</v>
      </c>
      <c r="I10" t="s">
        <v>43</v>
      </c>
    </row>
    <row r="11" spans="2:9" x14ac:dyDescent="0.25">
      <c r="B11" t="s">
        <v>34</v>
      </c>
      <c r="C11" t="s">
        <v>41</v>
      </c>
      <c r="D11" t="s">
        <v>46</v>
      </c>
      <c r="E11" s="44">
        <v>267737</v>
      </c>
      <c r="F11" s="45">
        <v>95.52</v>
      </c>
      <c r="G11" s="46">
        <v>38.207999999999998</v>
      </c>
      <c r="H11" t="s">
        <v>37</v>
      </c>
      <c r="I11" t="s">
        <v>43</v>
      </c>
    </row>
    <row r="12" spans="2:9" x14ac:dyDescent="0.25">
      <c r="B12" t="s">
        <v>34</v>
      </c>
      <c r="C12" t="s">
        <v>41</v>
      </c>
      <c r="D12" t="s">
        <v>47</v>
      </c>
      <c r="E12" s="44">
        <v>1352</v>
      </c>
      <c r="F12" s="45">
        <v>0.09</v>
      </c>
      <c r="G12" s="46">
        <v>3.5999999999999997E-2</v>
      </c>
      <c r="H12" t="s">
        <v>37</v>
      </c>
      <c r="I12" t="s">
        <v>43</v>
      </c>
    </row>
    <row r="13" spans="2:9" x14ac:dyDescent="0.25">
      <c r="B13" t="s">
        <v>34</v>
      </c>
      <c r="C13" t="s">
        <v>41</v>
      </c>
      <c r="D13" t="s">
        <v>48</v>
      </c>
      <c r="E13" s="44">
        <v>965</v>
      </c>
      <c r="F13" s="45">
        <v>0.1</v>
      </c>
      <c r="G13" s="46">
        <v>0.04</v>
      </c>
      <c r="H13" t="s">
        <v>37</v>
      </c>
      <c r="I13" t="s">
        <v>43</v>
      </c>
    </row>
    <row r="14" spans="2:9" x14ac:dyDescent="0.25">
      <c r="B14" t="s">
        <v>34</v>
      </c>
      <c r="C14" t="s">
        <v>41</v>
      </c>
      <c r="D14" t="s">
        <v>49</v>
      </c>
      <c r="E14" s="44">
        <v>157507</v>
      </c>
      <c r="F14" s="45">
        <v>38.909999999999997</v>
      </c>
      <c r="G14" s="46">
        <v>15.564</v>
      </c>
      <c r="H14" t="s">
        <v>37</v>
      </c>
      <c r="I14" t="s">
        <v>43</v>
      </c>
    </row>
    <row r="15" spans="2:9" x14ac:dyDescent="0.25">
      <c r="B15" t="s">
        <v>34</v>
      </c>
      <c r="C15" t="s">
        <v>41</v>
      </c>
      <c r="D15" t="s">
        <v>50</v>
      </c>
      <c r="E15" s="44">
        <v>5855</v>
      </c>
      <c r="F15" s="45">
        <v>3.16</v>
      </c>
      <c r="G15" s="46">
        <v>1.264</v>
      </c>
      <c r="H15" t="s">
        <v>37</v>
      </c>
      <c r="I15" t="s">
        <v>43</v>
      </c>
    </row>
    <row r="16" spans="2:9" x14ac:dyDescent="0.25">
      <c r="B16" t="s">
        <v>34</v>
      </c>
      <c r="C16" t="s">
        <v>41</v>
      </c>
      <c r="D16" t="s">
        <v>51</v>
      </c>
      <c r="E16" s="44">
        <v>261553</v>
      </c>
      <c r="F16" s="45">
        <v>38.94</v>
      </c>
      <c r="G16" s="46">
        <v>15.576000000000001</v>
      </c>
      <c r="H16" t="s">
        <v>37</v>
      </c>
      <c r="I16" t="s">
        <v>43</v>
      </c>
    </row>
    <row r="17" spans="1:9" x14ac:dyDescent="0.25">
      <c r="B17" t="s">
        <v>34</v>
      </c>
      <c r="C17" t="s">
        <v>41</v>
      </c>
      <c r="D17" t="s">
        <v>52</v>
      </c>
      <c r="E17" s="44">
        <v>4084</v>
      </c>
      <c r="F17" s="45">
        <v>2.62</v>
      </c>
      <c r="G17" s="46">
        <v>1.048</v>
      </c>
      <c r="H17" t="s">
        <v>37</v>
      </c>
      <c r="I17" t="s">
        <v>43</v>
      </c>
    </row>
    <row r="18" spans="1:9" x14ac:dyDescent="0.25">
      <c r="B18" t="s">
        <v>34</v>
      </c>
      <c r="C18" t="s">
        <v>41</v>
      </c>
      <c r="D18" t="s">
        <v>53</v>
      </c>
      <c r="E18" s="44">
        <v>46907</v>
      </c>
      <c r="F18" s="45">
        <v>9.11</v>
      </c>
      <c r="G18" s="46">
        <v>3.6440000000000001</v>
      </c>
      <c r="H18" t="s">
        <v>37</v>
      </c>
      <c r="I18" t="s">
        <v>43</v>
      </c>
    </row>
    <row r="19" spans="1:9" x14ac:dyDescent="0.25">
      <c r="B19" t="s">
        <v>34</v>
      </c>
      <c r="C19" t="s">
        <v>41</v>
      </c>
      <c r="D19" t="s">
        <v>54</v>
      </c>
      <c r="E19" s="44">
        <v>5532</v>
      </c>
      <c r="F19" s="45">
        <v>1.07</v>
      </c>
      <c r="G19" s="46">
        <v>0.42799999999999999</v>
      </c>
      <c r="H19" t="s">
        <v>37</v>
      </c>
      <c r="I19" t="s">
        <v>43</v>
      </c>
    </row>
    <row r="20" spans="1:9" x14ac:dyDescent="0.25">
      <c r="B20" t="s">
        <v>34</v>
      </c>
      <c r="C20" t="s">
        <v>41</v>
      </c>
      <c r="D20" t="s">
        <v>40</v>
      </c>
      <c r="E20" s="44">
        <v>328199</v>
      </c>
      <c r="F20" s="45">
        <v>44.19</v>
      </c>
      <c r="G20" s="46">
        <v>17.675999999999998</v>
      </c>
      <c r="H20" t="s">
        <v>37</v>
      </c>
      <c r="I20" t="s">
        <v>43</v>
      </c>
    </row>
    <row r="21" spans="1:9" x14ac:dyDescent="0.25">
      <c r="B21" t="s">
        <v>34</v>
      </c>
      <c r="C21" t="s">
        <v>41</v>
      </c>
      <c r="D21" t="s">
        <v>55</v>
      </c>
      <c r="E21" s="44">
        <v>67306</v>
      </c>
      <c r="F21" s="45">
        <v>12.4</v>
      </c>
      <c r="G21" s="46">
        <v>4.96</v>
      </c>
      <c r="H21" t="s">
        <v>37</v>
      </c>
      <c r="I21" t="s">
        <v>43</v>
      </c>
    </row>
    <row r="22" spans="1:9" x14ac:dyDescent="0.25">
      <c r="B22" t="s">
        <v>34</v>
      </c>
      <c r="C22" t="s">
        <v>41</v>
      </c>
      <c r="D22" t="s">
        <v>56</v>
      </c>
      <c r="E22" s="44">
        <v>84656</v>
      </c>
      <c r="F22" s="45">
        <v>43.01</v>
      </c>
      <c r="G22" s="46">
        <v>17.204000000000001</v>
      </c>
      <c r="H22" t="s">
        <v>37</v>
      </c>
      <c r="I22" t="s">
        <v>43</v>
      </c>
    </row>
    <row r="23" spans="1:9" x14ac:dyDescent="0.25">
      <c r="B23" t="s">
        <v>34</v>
      </c>
      <c r="C23" t="s">
        <v>41</v>
      </c>
      <c r="D23" t="s">
        <v>57</v>
      </c>
      <c r="E23" s="44">
        <v>1045930</v>
      </c>
      <c r="F23" s="45">
        <v>224.89</v>
      </c>
      <c r="G23" s="46">
        <v>89.956000000000003</v>
      </c>
      <c r="H23" t="s">
        <v>37</v>
      </c>
      <c r="I23" t="s">
        <v>43</v>
      </c>
    </row>
    <row r="26" spans="1:9" ht="15" customHeight="1" x14ac:dyDescent="0.25">
      <c r="A26" t="s">
        <v>93</v>
      </c>
      <c r="G26" s="6">
        <f>SUM(G5:G7)</f>
        <v>4831.424</v>
      </c>
    </row>
    <row r="28" spans="1:9" ht="15" customHeight="1" x14ac:dyDescent="0.25">
      <c r="A28" t="s">
        <v>94</v>
      </c>
      <c r="G28" s="6">
        <f>G23+G22+G21+G19+G18+G17+G16+G15+G13+G12+G9+G8</f>
        <v>138.48800000000003</v>
      </c>
    </row>
    <row r="30" spans="1:9" ht="15" customHeight="1" x14ac:dyDescent="0.25">
      <c r="A30" t="s">
        <v>95</v>
      </c>
      <c r="G30" s="6">
        <f>G20+G14+G11+G10</f>
        <v>94.971999999999994</v>
      </c>
    </row>
  </sheetData>
  <mergeCells count="1">
    <mergeCell ref="B2:G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32"/>
  <sheetViews>
    <sheetView topLeftCell="A3" workbookViewId="0">
      <selection activeCell="G28" sqref="G28:G33"/>
    </sheetView>
  </sheetViews>
  <sheetFormatPr baseColWidth="10" defaultColWidth="9.42578125" defaultRowHeight="15" customHeight="1" x14ac:dyDescent="0.25"/>
  <cols>
    <col min="2" max="2" width="50.42578125" customWidth="1"/>
    <col min="3" max="3" width="32.42578125" customWidth="1"/>
    <col min="4" max="4" width="24.42578125" customWidth="1"/>
    <col min="5" max="5" width="27.42578125" style="8" customWidth="1"/>
    <col min="6" max="6" width="21.42578125" style="6" customWidth="1"/>
    <col min="7" max="7" width="30.42578125" style="6" customWidth="1"/>
    <col min="8" max="9" width="32.42578125" hidden="1" customWidth="1"/>
  </cols>
  <sheetData>
    <row r="1" spans="2:9" x14ac:dyDescent="0.25"/>
    <row r="2" spans="2:9" s="2" customFormat="1" ht="33" customHeight="1" thickBot="1" x14ac:dyDescent="0.3">
      <c r="B2" s="64" t="s">
        <v>14</v>
      </c>
      <c r="C2" s="65"/>
      <c r="D2" s="65"/>
      <c r="E2" s="65"/>
      <c r="F2" s="65"/>
      <c r="G2" s="66"/>
      <c r="H2" s="32"/>
      <c r="I2" s="32"/>
    </row>
    <row r="4" spans="2:9" s="1" customFormat="1" ht="43.5" customHeight="1" x14ac:dyDescent="0.25">
      <c r="B4" s="9" t="s">
        <v>15</v>
      </c>
      <c r="C4" s="9" t="s">
        <v>7</v>
      </c>
      <c r="D4" s="9" t="s">
        <v>8</v>
      </c>
      <c r="E4" s="12" t="s">
        <v>16</v>
      </c>
      <c r="F4" s="13" t="s">
        <v>10</v>
      </c>
      <c r="G4" s="13" t="s">
        <v>11</v>
      </c>
      <c r="H4" s="9" t="s">
        <v>12</v>
      </c>
      <c r="I4" s="9" t="s">
        <v>13</v>
      </c>
    </row>
    <row r="5" spans="2:9" x14ac:dyDescent="0.25">
      <c r="B5" t="s">
        <v>34</v>
      </c>
      <c r="C5" t="s">
        <v>35</v>
      </c>
      <c r="D5" t="s">
        <v>36</v>
      </c>
      <c r="E5" s="47">
        <v>6601256</v>
      </c>
      <c r="F5" s="48">
        <v>12176.48</v>
      </c>
      <c r="G5" s="49">
        <v>4870.5919999999996</v>
      </c>
      <c r="H5" t="s">
        <v>37</v>
      </c>
      <c r="I5" t="s">
        <v>38</v>
      </c>
    </row>
    <row r="6" spans="2:9" x14ac:dyDescent="0.25">
      <c r="B6" t="s">
        <v>34</v>
      </c>
      <c r="C6" t="s">
        <v>35</v>
      </c>
      <c r="D6" t="s">
        <v>48</v>
      </c>
      <c r="E6" s="47">
        <v>130</v>
      </c>
      <c r="F6" s="48">
        <v>0.08</v>
      </c>
      <c r="G6" s="49">
        <v>3.2000000000000001E-2</v>
      </c>
      <c r="H6" t="s">
        <v>37</v>
      </c>
      <c r="I6" t="s">
        <v>38</v>
      </c>
    </row>
    <row r="7" spans="2:9" x14ac:dyDescent="0.25">
      <c r="B7" t="s">
        <v>34</v>
      </c>
      <c r="C7" t="s">
        <v>35</v>
      </c>
      <c r="D7" t="s">
        <v>39</v>
      </c>
      <c r="E7" s="47">
        <v>38798324</v>
      </c>
      <c r="F7" s="48">
        <v>96940.53</v>
      </c>
      <c r="G7" s="49">
        <v>38776.212</v>
      </c>
      <c r="H7" t="s">
        <v>37</v>
      </c>
      <c r="I7" t="s">
        <v>38</v>
      </c>
    </row>
    <row r="8" spans="2:9" x14ac:dyDescent="0.25">
      <c r="B8" t="s">
        <v>34</v>
      </c>
      <c r="C8" t="s">
        <v>35</v>
      </c>
      <c r="D8" t="s">
        <v>54</v>
      </c>
      <c r="E8" s="47">
        <v>102</v>
      </c>
      <c r="F8" s="48">
        <v>0.1</v>
      </c>
      <c r="G8" s="49">
        <v>0.04</v>
      </c>
      <c r="H8" t="s">
        <v>37</v>
      </c>
      <c r="I8" t="s">
        <v>38</v>
      </c>
    </row>
    <row r="9" spans="2:9" x14ac:dyDescent="0.25">
      <c r="B9" t="s">
        <v>34</v>
      </c>
      <c r="C9" t="s">
        <v>35</v>
      </c>
      <c r="D9" t="s">
        <v>40</v>
      </c>
      <c r="E9" s="47">
        <v>6020678</v>
      </c>
      <c r="F9" s="48">
        <v>11219.8</v>
      </c>
      <c r="G9" s="49">
        <v>4487.92</v>
      </c>
      <c r="H9" t="s">
        <v>37</v>
      </c>
      <c r="I9" t="s">
        <v>38</v>
      </c>
    </row>
    <row r="10" spans="2:9" x14ac:dyDescent="0.25">
      <c r="B10" t="s">
        <v>34</v>
      </c>
      <c r="C10" t="s">
        <v>41</v>
      </c>
      <c r="D10" t="s">
        <v>42</v>
      </c>
      <c r="E10" s="47">
        <v>993</v>
      </c>
      <c r="F10" s="48">
        <v>0.28000000000000003</v>
      </c>
      <c r="G10" s="49">
        <v>0.112</v>
      </c>
      <c r="H10" t="s">
        <v>37</v>
      </c>
      <c r="I10" t="s">
        <v>43</v>
      </c>
    </row>
    <row r="11" spans="2:9" x14ac:dyDescent="0.25">
      <c r="B11" t="s">
        <v>34</v>
      </c>
      <c r="C11" t="s">
        <v>41</v>
      </c>
      <c r="D11" t="s">
        <v>44</v>
      </c>
      <c r="E11" s="47">
        <v>60958</v>
      </c>
      <c r="F11" s="48">
        <v>53.61</v>
      </c>
      <c r="G11" s="49">
        <v>21.443999999999999</v>
      </c>
      <c r="H11" t="s">
        <v>37</v>
      </c>
      <c r="I11" t="s">
        <v>43</v>
      </c>
    </row>
    <row r="12" spans="2:9" x14ac:dyDescent="0.25">
      <c r="B12" t="s">
        <v>34</v>
      </c>
      <c r="C12" t="s">
        <v>41</v>
      </c>
      <c r="D12" t="s">
        <v>45</v>
      </c>
      <c r="E12" s="47">
        <v>334433</v>
      </c>
      <c r="F12" s="48">
        <v>406.54</v>
      </c>
      <c r="G12" s="49">
        <v>162.61600000000001</v>
      </c>
      <c r="H12" t="s">
        <v>37</v>
      </c>
      <c r="I12" t="s">
        <v>43</v>
      </c>
    </row>
    <row r="13" spans="2:9" x14ac:dyDescent="0.25">
      <c r="B13" t="s">
        <v>34</v>
      </c>
      <c r="C13" t="s">
        <v>41</v>
      </c>
      <c r="D13" t="s">
        <v>46</v>
      </c>
      <c r="E13" s="47">
        <v>808326</v>
      </c>
      <c r="F13" s="48">
        <v>1176.74</v>
      </c>
      <c r="G13" s="49">
        <v>470.69600000000003</v>
      </c>
      <c r="H13" t="s">
        <v>37</v>
      </c>
      <c r="I13" t="s">
        <v>43</v>
      </c>
    </row>
    <row r="14" spans="2:9" x14ac:dyDescent="0.25">
      <c r="B14" t="s">
        <v>34</v>
      </c>
      <c r="C14" t="s">
        <v>41</v>
      </c>
      <c r="D14" t="s">
        <v>47</v>
      </c>
      <c r="E14" s="47">
        <v>1308</v>
      </c>
      <c r="F14" s="48">
        <v>0.7</v>
      </c>
      <c r="G14" s="49">
        <v>0.28000000000000003</v>
      </c>
      <c r="H14" t="s">
        <v>37</v>
      </c>
      <c r="I14" t="s">
        <v>43</v>
      </c>
    </row>
    <row r="15" spans="2:9" x14ac:dyDescent="0.25">
      <c r="B15" t="s">
        <v>34</v>
      </c>
      <c r="C15" t="s">
        <v>41</v>
      </c>
      <c r="D15" t="s">
        <v>58</v>
      </c>
      <c r="E15" s="47">
        <v>106</v>
      </c>
      <c r="F15" s="48">
        <v>0.03</v>
      </c>
      <c r="G15" s="49">
        <v>1.2E-2</v>
      </c>
      <c r="H15" t="s">
        <v>37</v>
      </c>
      <c r="I15" t="s">
        <v>43</v>
      </c>
    </row>
    <row r="16" spans="2:9" x14ac:dyDescent="0.25">
      <c r="B16" t="s">
        <v>34</v>
      </c>
      <c r="C16" t="s">
        <v>41</v>
      </c>
      <c r="D16" t="s">
        <v>48</v>
      </c>
      <c r="E16" s="47">
        <v>3307</v>
      </c>
      <c r="F16" s="48">
        <v>4.8099999999999996</v>
      </c>
      <c r="G16" s="49">
        <v>1.9239999999999999</v>
      </c>
      <c r="H16" t="s">
        <v>37</v>
      </c>
      <c r="I16" t="s">
        <v>43</v>
      </c>
    </row>
    <row r="17" spans="1:9" x14ac:dyDescent="0.25">
      <c r="B17" t="s">
        <v>34</v>
      </c>
      <c r="C17" t="s">
        <v>41</v>
      </c>
      <c r="D17" t="s">
        <v>49</v>
      </c>
      <c r="E17" s="47">
        <v>436656</v>
      </c>
      <c r="F17" s="48">
        <v>481.9</v>
      </c>
      <c r="G17" s="49">
        <v>192.76</v>
      </c>
      <c r="H17" t="s">
        <v>37</v>
      </c>
      <c r="I17" t="s">
        <v>43</v>
      </c>
    </row>
    <row r="18" spans="1:9" x14ac:dyDescent="0.25">
      <c r="B18" t="s">
        <v>34</v>
      </c>
      <c r="C18" t="s">
        <v>41</v>
      </c>
      <c r="D18" t="s">
        <v>50</v>
      </c>
      <c r="E18" s="47">
        <v>8530</v>
      </c>
      <c r="F18" s="48">
        <v>9.17</v>
      </c>
      <c r="G18" s="49">
        <v>3.6680000000000001</v>
      </c>
      <c r="H18" t="s">
        <v>37</v>
      </c>
      <c r="I18" t="s">
        <v>43</v>
      </c>
    </row>
    <row r="19" spans="1:9" x14ac:dyDescent="0.25">
      <c r="B19" t="s">
        <v>34</v>
      </c>
      <c r="C19" t="s">
        <v>41</v>
      </c>
      <c r="D19" t="s">
        <v>51</v>
      </c>
      <c r="E19" s="47">
        <v>161153</v>
      </c>
      <c r="F19" s="48">
        <v>152.65</v>
      </c>
      <c r="G19" s="49">
        <v>61.06</v>
      </c>
      <c r="H19" t="s">
        <v>37</v>
      </c>
      <c r="I19" t="s">
        <v>43</v>
      </c>
    </row>
    <row r="20" spans="1:9" x14ac:dyDescent="0.25">
      <c r="B20" t="s">
        <v>34</v>
      </c>
      <c r="C20" t="s">
        <v>41</v>
      </c>
      <c r="D20" t="s">
        <v>52</v>
      </c>
      <c r="E20" s="47">
        <v>4731</v>
      </c>
      <c r="F20" s="48">
        <v>5.43</v>
      </c>
      <c r="G20" s="49">
        <v>2.1720000000000002</v>
      </c>
      <c r="H20" t="s">
        <v>37</v>
      </c>
      <c r="I20" t="s">
        <v>43</v>
      </c>
    </row>
    <row r="21" spans="1:9" x14ac:dyDescent="0.25">
      <c r="B21" t="s">
        <v>34</v>
      </c>
      <c r="C21" t="s">
        <v>41</v>
      </c>
      <c r="D21" t="s">
        <v>53</v>
      </c>
      <c r="E21" s="47">
        <v>60926</v>
      </c>
      <c r="F21" s="48">
        <v>101.71</v>
      </c>
      <c r="G21" s="49">
        <v>40.683999999999997</v>
      </c>
      <c r="H21" t="s">
        <v>37</v>
      </c>
      <c r="I21" t="s">
        <v>43</v>
      </c>
    </row>
    <row r="22" spans="1:9" x14ac:dyDescent="0.25">
      <c r="B22" t="s">
        <v>34</v>
      </c>
      <c r="C22" t="s">
        <v>41</v>
      </c>
      <c r="D22" t="s">
        <v>54</v>
      </c>
      <c r="E22" s="47">
        <v>10129</v>
      </c>
      <c r="F22" s="48">
        <v>8.41</v>
      </c>
      <c r="G22" s="49">
        <v>3.3639999999999999</v>
      </c>
      <c r="H22" t="s">
        <v>37</v>
      </c>
      <c r="I22" t="s">
        <v>43</v>
      </c>
    </row>
    <row r="23" spans="1:9" x14ac:dyDescent="0.25">
      <c r="B23" t="s">
        <v>34</v>
      </c>
      <c r="C23" t="s">
        <v>41</v>
      </c>
      <c r="D23" t="s">
        <v>40</v>
      </c>
      <c r="E23" s="47">
        <v>191705</v>
      </c>
      <c r="F23" s="48">
        <v>352.95</v>
      </c>
      <c r="G23" s="49">
        <v>141.18</v>
      </c>
      <c r="H23" t="s">
        <v>37</v>
      </c>
      <c r="I23" t="s">
        <v>43</v>
      </c>
    </row>
    <row r="24" spans="1:9" x14ac:dyDescent="0.25">
      <c r="B24" t="s">
        <v>34</v>
      </c>
      <c r="C24" t="s">
        <v>41</v>
      </c>
      <c r="D24" t="s">
        <v>55</v>
      </c>
      <c r="E24" s="47">
        <v>80766</v>
      </c>
      <c r="F24" s="48">
        <v>50.03</v>
      </c>
      <c r="G24" s="49">
        <v>20.012</v>
      </c>
      <c r="H24" t="s">
        <v>37</v>
      </c>
      <c r="I24" t="s">
        <v>43</v>
      </c>
    </row>
    <row r="25" spans="1:9" x14ac:dyDescent="0.25">
      <c r="B25" t="s">
        <v>34</v>
      </c>
      <c r="C25" t="s">
        <v>41</v>
      </c>
      <c r="D25" t="s">
        <v>56</v>
      </c>
      <c r="E25" s="47">
        <v>201893</v>
      </c>
      <c r="F25" s="48">
        <v>389.26</v>
      </c>
      <c r="G25" s="49">
        <v>155.70400000000001</v>
      </c>
      <c r="H25" t="s">
        <v>37</v>
      </c>
      <c r="I25" t="s">
        <v>43</v>
      </c>
    </row>
    <row r="26" spans="1:9" x14ac:dyDescent="0.25">
      <c r="B26" t="s">
        <v>34</v>
      </c>
      <c r="C26" t="s">
        <v>41</v>
      </c>
      <c r="D26" t="s">
        <v>57</v>
      </c>
      <c r="E26" s="47">
        <v>1565037</v>
      </c>
      <c r="F26" s="48">
        <v>1484.05</v>
      </c>
      <c r="G26" s="49">
        <v>593.62</v>
      </c>
      <c r="H26" t="s">
        <v>37</v>
      </c>
      <c r="I26" t="s">
        <v>43</v>
      </c>
    </row>
    <row r="28" spans="1:9" ht="15" customHeight="1" x14ac:dyDescent="0.25">
      <c r="A28" t="s">
        <v>93</v>
      </c>
      <c r="G28" s="6">
        <f>SUM(G5:G9)</f>
        <v>48134.795999999995</v>
      </c>
    </row>
    <row r="30" spans="1:9" ht="15" customHeight="1" x14ac:dyDescent="0.25">
      <c r="A30" t="s">
        <v>94</v>
      </c>
      <c r="G30" s="6">
        <f>G26+G25+G24+G22+G21+G20+G19+G18+G16+G15+G14+G11+G10</f>
        <v>904.05599999999981</v>
      </c>
    </row>
    <row r="32" spans="1:9" ht="15" customHeight="1" x14ac:dyDescent="0.25">
      <c r="A32" t="s">
        <v>95</v>
      </c>
      <c r="G32" s="6">
        <f>G23+G17+G13+G12</f>
        <v>967.25199999999995</v>
      </c>
    </row>
  </sheetData>
  <mergeCells count="1">
    <mergeCell ref="B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I29"/>
  <sheetViews>
    <sheetView workbookViewId="0">
      <selection activeCell="G28" sqref="G28"/>
    </sheetView>
  </sheetViews>
  <sheetFormatPr baseColWidth="10" defaultColWidth="9.42578125" defaultRowHeight="15" customHeight="1" x14ac:dyDescent="0.25"/>
  <cols>
    <col min="2" max="2" width="58.42578125" customWidth="1"/>
    <col min="3" max="3" width="32.42578125" customWidth="1"/>
    <col min="4" max="4" width="24.42578125" customWidth="1"/>
    <col min="5" max="5" width="25.42578125" style="8" customWidth="1"/>
    <col min="6" max="6" width="21.42578125" style="6" customWidth="1"/>
    <col min="7" max="7" width="30.42578125" style="6" customWidth="1"/>
    <col min="8" max="9" width="32.42578125" hidden="1" customWidth="1"/>
  </cols>
  <sheetData>
    <row r="1" spans="2:9" x14ac:dyDescent="0.25"/>
    <row r="2" spans="2:9" s="2" customFormat="1" ht="33" customHeight="1" thickBot="1" x14ac:dyDescent="0.3">
      <c r="B2" s="64" t="s">
        <v>17</v>
      </c>
      <c r="C2" s="65"/>
      <c r="D2" s="65"/>
      <c r="E2" s="65"/>
      <c r="F2" s="65"/>
      <c r="G2" s="66"/>
      <c r="H2" s="32"/>
      <c r="I2" s="32"/>
    </row>
    <row r="4" spans="2:9" s="1" customFormat="1" ht="43.5" customHeight="1" x14ac:dyDescent="0.25">
      <c r="B4" s="25" t="s">
        <v>15</v>
      </c>
      <c r="C4" s="25" t="s">
        <v>7</v>
      </c>
      <c r="D4" s="25" t="s">
        <v>8</v>
      </c>
      <c r="E4" s="26" t="s">
        <v>18</v>
      </c>
      <c r="F4" s="27" t="s">
        <v>10</v>
      </c>
      <c r="G4" s="27" t="s">
        <v>11</v>
      </c>
      <c r="H4" s="25" t="s">
        <v>12</v>
      </c>
      <c r="I4" s="25" t="s">
        <v>13</v>
      </c>
    </row>
    <row r="5" spans="2:9" x14ac:dyDescent="0.25">
      <c r="B5" t="s">
        <v>34</v>
      </c>
      <c r="C5" t="s">
        <v>35</v>
      </c>
      <c r="D5" t="s">
        <v>36</v>
      </c>
      <c r="E5" s="50">
        <v>1937999</v>
      </c>
      <c r="F5" s="51">
        <v>79.11</v>
      </c>
      <c r="G5" s="52">
        <v>47.466000000000001</v>
      </c>
      <c r="H5" t="s">
        <v>37</v>
      </c>
      <c r="I5" t="s">
        <v>38</v>
      </c>
    </row>
    <row r="6" spans="2:9" x14ac:dyDescent="0.25">
      <c r="B6" t="s">
        <v>34</v>
      </c>
      <c r="C6" t="s">
        <v>35</v>
      </c>
      <c r="D6" t="s">
        <v>39</v>
      </c>
      <c r="E6" s="50">
        <v>5963181</v>
      </c>
      <c r="F6" s="51">
        <v>417.92</v>
      </c>
      <c r="G6" s="52">
        <v>250.75200000000001</v>
      </c>
      <c r="H6" t="s">
        <v>37</v>
      </c>
      <c r="I6" t="s">
        <v>38</v>
      </c>
    </row>
    <row r="7" spans="2:9" x14ac:dyDescent="0.25">
      <c r="B7" t="s">
        <v>34</v>
      </c>
      <c r="C7" t="s">
        <v>35</v>
      </c>
      <c r="D7" t="s">
        <v>40</v>
      </c>
      <c r="E7" s="50">
        <v>1775349</v>
      </c>
      <c r="F7" s="51">
        <v>215.23</v>
      </c>
      <c r="G7" s="52">
        <v>129.13800000000001</v>
      </c>
      <c r="H7" t="s">
        <v>37</v>
      </c>
      <c r="I7" t="s">
        <v>38</v>
      </c>
    </row>
    <row r="8" spans="2:9" x14ac:dyDescent="0.25">
      <c r="B8" t="s">
        <v>34</v>
      </c>
      <c r="C8" t="s">
        <v>35</v>
      </c>
      <c r="D8" t="s">
        <v>59</v>
      </c>
      <c r="E8" s="50">
        <v>58</v>
      </c>
      <c r="F8" s="51">
        <v>0.04</v>
      </c>
      <c r="G8" s="52">
        <v>2.4E-2</v>
      </c>
      <c r="H8" t="s">
        <v>37</v>
      </c>
      <c r="I8" t="s">
        <v>38</v>
      </c>
    </row>
    <row r="9" spans="2:9" x14ac:dyDescent="0.25">
      <c r="B9" t="s">
        <v>34</v>
      </c>
      <c r="C9" t="s">
        <v>41</v>
      </c>
      <c r="D9" t="s">
        <v>42</v>
      </c>
      <c r="E9" s="50">
        <v>298</v>
      </c>
      <c r="F9" s="51">
        <v>0</v>
      </c>
      <c r="G9" s="52">
        <v>0</v>
      </c>
      <c r="H9" t="s">
        <v>37</v>
      </c>
      <c r="I9" t="s">
        <v>43</v>
      </c>
    </row>
    <row r="10" spans="2:9" x14ac:dyDescent="0.25">
      <c r="B10" t="s">
        <v>34</v>
      </c>
      <c r="C10" t="s">
        <v>41</v>
      </c>
      <c r="D10" t="s">
        <v>44</v>
      </c>
      <c r="E10" s="50">
        <v>27271</v>
      </c>
      <c r="F10" s="51">
        <v>0.24</v>
      </c>
      <c r="G10" s="52">
        <v>0.14399999999999999</v>
      </c>
      <c r="H10" t="s">
        <v>37</v>
      </c>
      <c r="I10" t="s">
        <v>43</v>
      </c>
    </row>
    <row r="11" spans="2:9" x14ac:dyDescent="0.25">
      <c r="B11" t="s">
        <v>34</v>
      </c>
      <c r="C11" t="s">
        <v>41</v>
      </c>
      <c r="D11" t="s">
        <v>46</v>
      </c>
      <c r="E11" s="50">
        <v>2479</v>
      </c>
      <c r="F11" s="51">
        <v>0.12</v>
      </c>
      <c r="G11" s="52">
        <v>7.1999999999999995E-2</v>
      </c>
      <c r="H11" t="s">
        <v>37</v>
      </c>
      <c r="I11" t="s">
        <v>43</v>
      </c>
    </row>
    <row r="12" spans="2:9" x14ac:dyDescent="0.25">
      <c r="B12" t="s">
        <v>34</v>
      </c>
      <c r="C12" t="s">
        <v>41</v>
      </c>
      <c r="D12" t="s">
        <v>47</v>
      </c>
      <c r="E12" s="50">
        <v>405</v>
      </c>
      <c r="F12" s="51">
        <v>0.01</v>
      </c>
      <c r="G12" s="52">
        <v>6.0000000000000001E-3</v>
      </c>
      <c r="H12" t="s">
        <v>37</v>
      </c>
      <c r="I12" t="s">
        <v>43</v>
      </c>
    </row>
    <row r="13" spans="2:9" x14ac:dyDescent="0.25">
      <c r="B13" t="s">
        <v>34</v>
      </c>
      <c r="C13" t="s">
        <v>41</v>
      </c>
      <c r="D13" t="s">
        <v>58</v>
      </c>
      <c r="E13" s="50">
        <v>568</v>
      </c>
      <c r="F13" s="51">
        <v>0.01</v>
      </c>
      <c r="G13" s="52">
        <v>6.0000000000000001E-3</v>
      </c>
      <c r="H13" t="s">
        <v>37</v>
      </c>
      <c r="I13" t="s">
        <v>43</v>
      </c>
    </row>
    <row r="14" spans="2:9" x14ac:dyDescent="0.25">
      <c r="B14" t="s">
        <v>34</v>
      </c>
      <c r="C14" t="s">
        <v>41</v>
      </c>
      <c r="D14" t="s">
        <v>48</v>
      </c>
      <c r="E14" s="50">
        <v>5462</v>
      </c>
      <c r="F14" s="51">
        <v>1.35</v>
      </c>
      <c r="G14" s="52">
        <v>0.81</v>
      </c>
      <c r="H14" t="s">
        <v>37</v>
      </c>
      <c r="I14" t="s">
        <v>43</v>
      </c>
    </row>
    <row r="15" spans="2:9" x14ac:dyDescent="0.25">
      <c r="B15" t="s">
        <v>34</v>
      </c>
      <c r="C15" t="s">
        <v>41</v>
      </c>
      <c r="D15" t="s">
        <v>49</v>
      </c>
      <c r="E15" s="50">
        <v>52255</v>
      </c>
      <c r="F15" s="51">
        <v>1.39</v>
      </c>
      <c r="G15" s="52">
        <v>0.83399999999999996</v>
      </c>
      <c r="H15" t="s">
        <v>37</v>
      </c>
      <c r="I15" t="s">
        <v>43</v>
      </c>
    </row>
    <row r="16" spans="2:9" x14ac:dyDescent="0.25">
      <c r="B16" t="s">
        <v>34</v>
      </c>
      <c r="C16" t="s">
        <v>41</v>
      </c>
      <c r="D16" t="s">
        <v>50</v>
      </c>
      <c r="E16" s="50">
        <v>8399</v>
      </c>
      <c r="F16" s="51">
        <v>0.39</v>
      </c>
      <c r="G16" s="52">
        <v>0.23400000000000001</v>
      </c>
      <c r="H16" t="s">
        <v>37</v>
      </c>
      <c r="I16" t="s">
        <v>43</v>
      </c>
    </row>
    <row r="17" spans="1:9" x14ac:dyDescent="0.25">
      <c r="B17" t="s">
        <v>34</v>
      </c>
      <c r="C17" t="s">
        <v>41</v>
      </c>
      <c r="D17" t="s">
        <v>51</v>
      </c>
      <c r="E17" s="50">
        <v>117197</v>
      </c>
      <c r="F17" s="51">
        <v>18.02</v>
      </c>
      <c r="G17" s="52">
        <v>10.811999999999999</v>
      </c>
      <c r="H17" t="s">
        <v>37</v>
      </c>
      <c r="I17" t="s">
        <v>43</v>
      </c>
    </row>
    <row r="18" spans="1:9" x14ac:dyDescent="0.25">
      <c r="B18" t="s">
        <v>34</v>
      </c>
      <c r="C18" t="s">
        <v>41</v>
      </c>
      <c r="D18" t="s">
        <v>52</v>
      </c>
      <c r="E18" s="50">
        <v>14873</v>
      </c>
      <c r="F18" s="51">
        <v>0.34</v>
      </c>
      <c r="G18" s="52">
        <v>0.20399999999999999</v>
      </c>
      <c r="H18" t="s">
        <v>37</v>
      </c>
      <c r="I18" t="s">
        <v>43</v>
      </c>
    </row>
    <row r="19" spans="1:9" x14ac:dyDescent="0.25">
      <c r="B19" t="s">
        <v>34</v>
      </c>
      <c r="C19" t="s">
        <v>41</v>
      </c>
      <c r="D19" t="s">
        <v>60</v>
      </c>
      <c r="E19" s="50">
        <v>597</v>
      </c>
      <c r="F19" s="51">
        <v>0</v>
      </c>
      <c r="G19" s="52">
        <v>0</v>
      </c>
      <c r="H19" t="s">
        <v>37</v>
      </c>
      <c r="I19" t="s">
        <v>43</v>
      </c>
    </row>
    <row r="20" spans="1:9" x14ac:dyDescent="0.25">
      <c r="B20" t="s">
        <v>34</v>
      </c>
      <c r="C20" t="s">
        <v>41</v>
      </c>
      <c r="D20" t="s">
        <v>53</v>
      </c>
      <c r="E20" s="50">
        <v>23134</v>
      </c>
      <c r="F20" s="51">
        <v>2.2799999999999998</v>
      </c>
      <c r="G20" s="52">
        <v>1.3680000000000001</v>
      </c>
      <c r="H20" t="s">
        <v>37</v>
      </c>
      <c r="I20" t="s">
        <v>43</v>
      </c>
    </row>
    <row r="21" spans="1:9" x14ac:dyDescent="0.25">
      <c r="B21" t="s">
        <v>34</v>
      </c>
      <c r="C21" t="s">
        <v>41</v>
      </c>
      <c r="D21" t="s">
        <v>54</v>
      </c>
      <c r="E21" s="50">
        <v>87906</v>
      </c>
      <c r="F21" s="51">
        <v>0.78</v>
      </c>
      <c r="G21" s="52">
        <v>0.46800000000000003</v>
      </c>
      <c r="H21" t="s">
        <v>37</v>
      </c>
      <c r="I21" t="s">
        <v>43</v>
      </c>
    </row>
    <row r="22" spans="1:9" x14ac:dyDescent="0.25">
      <c r="B22" t="s">
        <v>34</v>
      </c>
      <c r="C22" t="s">
        <v>41</v>
      </c>
      <c r="D22" t="s">
        <v>56</v>
      </c>
      <c r="E22" s="50">
        <v>16944</v>
      </c>
      <c r="F22" s="51">
        <v>1.06</v>
      </c>
      <c r="G22" s="52">
        <v>0.63600000000000001</v>
      </c>
      <c r="H22" t="s">
        <v>37</v>
      </c>
      <c r="I22" t="s">
        <v>43</v>
      </c>
    </row>
    <row r="23" spans="1:9" x14ac:dyDescent="0.25">
      <c r="B23" t="s">
        <v>34</v>
      </c>
      <c r="C23" t="s">
        <v>41</v>
      </c>
      <c r="D23" t="s">
        <v>57</v>
      </c>
      <c r="E23" s="50">
        <v>530097</v>
      </c>
      <c r="F23" s="51">
        <v>73.42</v>
      </c>
      <c r="G23" s="52">
        <v>44.052</v>
      </c>
      <c r="H23" t="s">
        <v>37</v>
      </c>
      <c r="I23" t="s">
        <v>43</v>
      </c>
    </row>
    <row r="25" spans="1:9" ht="15" customHeight="1" x14ac:dyDescent="0.25">
      <c r="A25" t="s">
        <v>93</v>
      </c>
      <c r="G25" s="6">
        <f>G5+G6+G7+G8</f>
        <v>427.38</v>
      </c>
    </row>
    <row r="27" spans="1:9" ht="15" customHeight="1" x14ac:dyDescent="0.25">
      <c r="A27" t="s">
        <v>94</v>
      </c>
      <c r="G27" s="6">
        <f>SUM(G8:G23)</f>
        <v>59.67</v>
      </c>
    </row>
    <row r="29" spans="1:9" ht="15" customHeight="1" x14ac:dyDescent="0.25">
      <c r="A29" t="s">
        <v>95</v>
      </c>
    </row>
  </sheetData>
  <mergeCells count="1">
    <mergeCell ref="B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I25"/>
  <sheetViews>
    <sheetView workbookViewId="0">
      <selection activeCell="G24" sqref="G24"/>
    </sheetView>
  </sheetViews>
  <sheetFormatPr baseColWidth="10" defaultColWidth="9.42578125" defaultRowHeight="15" customHeight="1" x14ac:dyDescent="0.25"/>
  <cols>
    <col min="2" max="2" width="58.42578125" customWidth="1"/>
    <col min="3" max="3" width="32.42578125" customWidth="1"/>
    <col min="4" max="4" width="24.42578125" customWidth="1"/>
    <col min="5" max="5" width="27.42578125" style="8" customWidth="1"/>
    <col min="6" max="6" width="21.42578125" style="6" customWidth="1"/>
    <col min="7" max="7" width="30.42578125" style="6" customWidth="1"/>
    <col min="8" max="9" width="32.42578125" hidden="1" customWidth="1"/>
  </cols>
  <sheetData>
    <row r="1" spans="2:9" x14ac:dyDescent="0.25"/>
    <row r="2" spans="2:9" s="2" customFormat="1" ht="33" customHeight="1" thickBot="1" x14ac:dyDescent="0.3">
      <c r="B2" s="64" t="s">
        <v>19</v>
      </c>
      <c r="C2" s="65"/>
      <c r="D2" s="65"/>
      <c r="E2" s="65"/>
      <c r="F2" s="65"/>
      <c r="G2" s="66"/>
      <c r="H2" s="32"/>
      <c r="I2" s="32"/>
    </row>
    <row r="4" spans="2:9" s="1" customFormat="1" ht="43.5" customHeight="1" x14ac:dyDescent="0.25">
      <c r="B4" s="25" t="s">
        <v>15</v>
      </c>
      <c r="C4" s="25" t="s">
        <v>7</v>
      </c>
      <c r="D4" s="25" t="s">
        <v>8</v>
      </c>
      <c r="E4" s="26" t="s">
        <v>18</v>
      </c>
      <c r="F4" s="27" t="s">
        <v>10</v>
      </c>
      <c r="G4" s="27" t="s">
        <v>11</v>
      </c>
      <c r="H4" s="25" t="s">
        <v>12</v>
      </c>
      <c r="I4" s="25" t="s">
        <v>13</v>
      </c>
    </row>
    <row r="5" spans="2:9" x14ac:dyDescent="0.25">
      <c r="B5" t="s">
        <v>34</v>
      </c>
      <c r="C5" t="s">
        <v>35</v>
      </c>
      <c r="D5" t="s">
        <v>36</v>
      </c>
      <c r="E5" s="53">
        <v>8838</v>
      </c>
      <c r="F5" s="54">
        <v>0.66</v>
      </c>
      <c r="G5" s="55">
        <v>0.39600000000000002</v>
      </c>
      <c r="H5" t="s">
        <v>37</v>
      </c>
      <c r="I5" t="s">
        <v>38</v>
      </c>
    </row>
    <row r="6" spans="2:9" x14ac:dyDescent="0.25">
      <c r="B6" t="s">
        <v>34</v>
      </c>
      <c r="C6" t="s">
        <v>35</v>
      </c>
      <c r="D6" t="s">
        <v>39</v>
      </c>
      <c r="E6" s="53">
        <v>35845</v>
      </c>
      <c r="F6" s="54">
        <v>2.2599999999999998</v>
      </c>
      <c r="G6" s="55">
        <v>1.3560000000000001</v>
      </c>
      <c r="H6" t="s">
        <v>37</v>
      </c>
      <c r="I6" t="s">
        <v>38</v>
      </c>
    </row>
    <row r="7" spans="2:9" x14ac:dyDescent="0.25">
      <c r="B7" t="s">
        <v>34</v>
      </c>
      <c r="C7" t="s">
        <v>35</v>
      </c>
      <c r="D7" t="s">
        <v>40</v>
      </c>
      <c r="E7" s="53">
        <v>14354</v>
      </c>
      <c r="F7" s="54">
        <v>1.29</v>
      </c>
      <c r="G7" s="55">
        <v>0.77400000000000002</v>
      </c>
      <c r="H7" t="s">
        <v>37</v>
      </c>
      <c r="I7" t="s">
        <v>38</v>
      </c>
    </row>
    <row r="8" spans="2:9" x14ac:dyDescent="0.25">
      <c r="B8" t="s">
        <v>34</v>
      </c>
      <c r="C8" t="s">
        <v>41</v>
      </c>
      <c r="D8" t="s">
        <v>44</v>
      </c>
      <c r="E8" s="53">
        <v>1136</v>
      </c>
      <c r="F8" s="54">
        <v>0.04</v>
      </c>
      <c r="G8" s="55">
        <v>2.4E-2</v>
      </c>
      <c r="H8" t="s">
        <v>37</v>
      </c>
      <c r="I8" t="s">
        <v>43</v>
      </c>
    </row>
    <row r="9" spans="2:9" x14ac:dyDescent="0.25">
      <c r="B9" t="s">
        <v>34</v>
      </c>
      <c r="C9" t="s">
        <v>41</v>
      </c>
      <c r="D9" t="s">
        <v>46</v>
      </c>
      <c r="E9" s="53">
        <v>285</v>
      </c>
      <c r="F9" s="54">
        <v>0.01</v>
      </c>
      <c r="G9" s="55">
        <v>6.0000000000000001E-3</v>
      </c>
      <c r="H9" t="s">
        <v>37</v>
      </c>
      <c r="I9" t="s">
        <v>43</v>
      </c>
    </row>
    <row r="10" spans="2:9" x14ac:dyDescent="0.25">
      <c r="B10" t="s">
        <v>34</v>
      </c>
      <c r="C10" t="s">
        <v>41</v>
      </c>
      <c r="D10" t="s">
        <v>48</v>
      </c>
      <c r="E10" s="53">
        <v>1079</v>
      </c>
      <c r="F10" s="54">
        <v>0.02</v>
      </c>
      <c r="G10" s="55">
        <v>1.2E-2</v>
      </c>
      <c r="H10" t="s">
        <v>37</v>
      </c>
      <c r="I10" t="s">
        <v>43</v>
      </c>
    </row>
    <row r="11" spans="2:9" x14ac:dyDescent="0.25">
      <c r="B11" t="s">
        <v>34</v>
      </c>
      <c r="C11" t="s">
        <v>41</v>
      </c>
      <c r="D11" t="s">
        <v>49</v>
      </c>
      <c r="E11" s="53">
        <v>61</v>
      </c>
      <c r="F11" s="54">
        <v>0</v>
      </c>
      <c r="G11" s="55">
        <v>0</v>
      </c>
      <c r="H11" t="s">
        <v>37</v>
      </c>
      <c r="I11" t="s">
        <v>43</v>
      </c>
    </row>
    <row r="12" spans="2:9" x14ac:dyDescent="0.25">
      <c r="B12" t="s">
        <v>34</v>
      </c>
      <c r="C12" t="s">
        <v>41</v>
      </c>
      <c r="D12" t="s">
        <v>50</v>
      </c>
      <c r="E12" s="53">
        <v>254</v>
      </c>
      <c r="F12" s="54">
        <v>0</v>
      </c>
      <c r="G12" s="55">
        <v>0</v>
      </c>
      <c r="H12" t="s">
        <v>37</v>
      </c>
      <c r="I12" t="s">
        <v>43</v>
      </c>
    </row>
    <row r="13" spans="2:9" x14ac:dyDescent="0.25">
      <c r="B13" t="s">
        <v>34</v>
      </c>
      <c r="C13" t="s">
        <v>41</v>
      </c>
      <c r="D13" t="s">
        <v>51</v>
      </c>
      <c r="E13" s="53">
        <v>971</v>
      </c>
      <c r="F13" s="54">
        <v>0.02</v>
      </c>
      <c r="G13" s="55">
        <v>1.2E-2</v>
      </c>
      <c r="H13" t="s">
        <v>37</v>
      </c>
      <c r="I13" t="s">
        <v>43</v>
      </c>
    </row>
    <row r="14" spans="2:9" x14ac:dyDescent="0.25">
      <c r="B14" t="s">
        <v>34</v>
      </c>
      <c r="C14" t="s">
        <v>41</v>
      </c>
      <c r="D14" t="s">
        <v>52</v>
      </c>
      <c r="E14" s="53">
        <v>1584</v>
      </c>
      <c r="F14" s="54">
        <v>0.04</v>
      </c>
      <c r="G14" s="55">
        <v>2.4E-2</v>
      </c>
      <c r="H14" t="s">
        <v>37</v>
      </c>
      <c r="I14" t="s">
        <v>43</v>
      </c>
    </row>
    <row r="15" spans="2:9" x14ac:dyDescent="0.25">
      <c r="B15" t="s">
        <v>34</v>
      </c>
      <c r="C15" t="s">
        <v>41</v>
      </c>
      <c r="D15" t="s">
        <v>53</v>
      </c>
      <c r="E15" s="53">
        <v>755</v>
      </c>
      <c r="F15" s="54">
        <v>0.01</v>
      </c>
      <c r="G15" s="55">
        <v>6.0000000000000001E-3</v>
      </c>
      <c r="H15" t="s">
        <v>37</v>
      </c>
      <c r="I15" t="s">
        <v>43</v>
      </c>
    </row>
    <row r="16" spans="2:9" x14ac:dyDescent="0.25">
      <c r="B16" t="s">
        <v>34</v>
      </c>
      <c r="C16" t="s">
        <v>41</v>
      </c>
      <c r="D16" t="s">
        <v>54</v>
      </c>
      <c r="E16" s="53">
        <v>396</v>
      </c>
      <c r="F16" s="54">
        <v>0</v>
      </c>
      <c r="G16" s="55">
        <v>0</v>
      </c>
      <c r="H16" t="s">
        <v>37</v>
      </c>
      <c r="I16" t="s">
        <v>43</v>
      </c>
    </row>
    <row r="17" spans="1:9" x14ac:dyDescent="0.25">
      <c r="B17" t="s">
        <v>34</v>
      </c>
      <c r="C17" t="s">
        <v>41</v>
      </c>
      <c r="D17" t="s">
        <v>56</v>
      </c>
      <c r="E17" s="53">
        <v>1184</v>
      </c>
      <c r="F17" s="54">
        <v>0.06</v>
      </c>
      <c r="G17" s="55">
        <v>3.5999999999999997E-2</v>
      </c>
      <c r="H17" t="s">
        <v>37</v>
      </c>
      <c r="I17" t="s">
        <v>43</v>
      </c>
    </row>
    <row r="18" spans="1:9" x14ac:dyDescent="0.25">
      <c r="B18" t="s">
        <v>34</v>
      </c>
      <c r="C18" t="s">
        <v>41</v>
      </c>
      <c r="D18" t="s">
        <v>57</v>
      </c>
      <c r="E18" s="53">
        <v>13497</v>
      </c>
      <c r="F18" s="54">
        <v>0.7</v>
      </c>
      <c r="G18" s="55">
        <v>0.42</v>
      </c>
      <c r="H18" t="s">
        <v>37</v>
      </c>
      <c r="I18" t="s">
        <v>43</v>
      </c>
    </row>
    <row r="21" spans="1:9" ht="15" customHeight="1" x14ac:dyDescent="0.25">
      <c r="A21" t="s">
        <v>93</v>
      </c>
      <c r="G21" s="6">
        <f>SUM(G5:G7)</f>
        <v>2.5260000000000002</v>
      </c>
    </row>
    <row r="23" spans="1:9" ht="15" customHeight="1" x14ac:dyDescent="0.25">
      <c r="A23" t="s">
        <v>94</v>
      </c>
      <c r="G23" s="6">
        <f>SUM(G8:G18)</f>
        <v>0.54</v>
      </c>
    </row>
    <row r="25" spans="1:9" ht="15" customHeight="1" x14ac:dyDescent="0.25">
      <c r="A25" t="s">
        <v>95</v>
      </c>
    </row>
  </sheetData>
  <mergeCells count="1">
    <mergeCell ref="B2:G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22"/>
  <sheetViews>
    <sheetView topLeftCell="D1" workbookViewId="0">
      <selection activeCell="K1" sqref="K1:L1048576"/>
    </sheetView>
  </sheetViews>
  <sheetFormatPr baseColWidth="10" defaultColWidth="9.42578125" defaultRowHeight="15" customHeight="1" x14ac:dyDescent="0.25"/>
  <cols>
    <col min="2" max="2" width="25.140625" customWidth="1"/>
    <col min="3" max="3" width="24.28515625" customWidth="1"/>
    <col min="4" max="4" width="24.42578125" customWidth="1"/>
    <col min="5" max="5" width="27.42578125" style="8" customWidth="1"/>
    <col min="6" max="6" width="21.42578125" style="6" customWidth="1"/>
    <col min="7" max="7" width="30.42578125" style="6" customWidth="1"/>
    <col min="8" max="8" width="15.85546875" customWidth="1"/>
    <col min="9" max="9" width="27.7109375" customWidth="1"/>
    <col min="10" max="10" width="21.42578125" customWidth="1"/>
    <col min="11" max="12" width="27.42578125" style="8" hidden="1" customWidth="1"/>
  </cols>
  <sheetData>
    <row r="1" spans="2:12" x14ac:dyDescent="0.25"/>
    <row r="2" spans="2:12" s="2" customFormat="1" ht="33" customHeight="1" thickBot="1" x14ac:dyDescent="0.3">
      <c r="B2" s="64" t="s">
        <v>20</v>
      </c>
      <c r="C2" s="65"/>
      <c r="D2" s="65"/>
      <c r="E2" s="65"/>
      <c r="F2" s="65"/>
      <c r="G2" s="66"/>
    </row>
    <row r="4" spans="2:12" s="1" customFormat="1" ht="43.5" customHeight="1" x14ac:dyDescent="0.25">
      <c r="B4" s="30" t="s">
        <v>21</v>
      </c>
      <c r="C4" s="30" t="s">
        <v>22</v>
      </c>
      <c r="D4" s="30" t="s">
        <v>15</v>
      </c>
      <c r="E4" s="30" t="s">
        <v>7</v>
      </c>
      <c r="F4" s="30" t="s">
        <v>8</v>
      </c>
      <c r="G4" s="30" t="s">
        <v>23</v>
      </c>
      <c r="H4" s="31" t="s">
        <v>10</v>
      </c>
      <c r="I4" s="31" t="s">
        <v>24</v>
      </c>
      <c r="J4" s="31" t="s">
        <v>25</v>
      </c>
      <c r="K4" s="30" t="s">
        <v>12</v>
      </c>
      <c r="L4" s="30" t="s">
        <v>13</v>
      </c>
    </row>
    <row r="5" spans="2:12" x14ac:dyDescent="0.25">
      <c r="B5" t="s">
        <v>61</v>
      </c>
      <c r="C5" t="s">
        <v>62</v>
      </c>
      <c r="D5" t="s">
        <v>34</v>
      </c>
      <c r="E5" t="s">
        <v>35</v>
      </c>
      <c r="F5" t="s">
        <v>36</v>
      </c>
      <c r="G5" s="56">
        <v>1681</v>
      </c>
      <c r="H5" s="57">
        <v>0.95015406405392899</v>
      </c>
      <c r="I5" s="58">
        <v>0.95015406405392899</v>
      </c>
      <c r="J5" s="58" t="s">
        <v>63</v>
      </c>
      <c r="K5" t="s">
        <v>37</v>
      </c>
      <c r="L5" t="s">
        <v>38</v>
      </c>
    </row>
    <row r="6" spans="2:12" x14ac:dyDescent="0.25">
      <c r="B6" t="s">
        <v>61</v>
      </c>
      <c r="C6" t="s">
        <v>62</v>
      </c>
      <c r="D6" t="s">
        <v>34</v>
      </c>
      <c r="E6" t="s">
        <v>35</v>
      </c>
      <c r="F6" t="s">
        <v>39</v>
      </c>
      <c r="G6" s="56">
        <v>12662</v>
      </c>
      <c r="H6" s="57">
        <v>35.316304626196001</v>
      </c>
      <c r="I6" s="58">
        <v>35.316304626196001</v>
      </c>
      <c r="J6" s="58" t="s">
        <v>63</v>
      </c>
      <c r="K6" t="s">
        <v>37</v>
      </c>
      <c r="L6" t="s">
        <v>38</v>
      </c>
    </row>
    <row r="7" spans="2:12" x14ac:dyDescent="0.25">
      <c r="B7" t="s">
        <v>61</v>
      </c>
      <c r="C7" t="s">
        <v>62</v>
      </c>
      <c r="D7" t="s">
        <v>34</v>
      </c>
      <c r="E7" t="s">
        <v>35</v>
      </c>
      <c r="F7" t="s">
        <v>40</v>
      </c>
      <c r="G7" s="56">
        <v>1297</v>
      </c>
      <c r="H7" s="57">
        <v>2.36137373136983</v>
      </c>
      <c r="I7" s="58">
        <v>2.36137373136983</v>
      </c>
      <c r="J7" s="58" t="s">
        <v>63</v>
      </c>
      <c r="K7" t="s">
        <v>37</v>
      </c>
      <c r="L7" t="s">
        <v>38</v>
      </c>
    </row>
    <row r="8" spans="2:12" x14ac:dyDescent="0.25">
      <c r="B8" t="s">
        <v>61</v>
      </c>
      <c r="C8" t="s">
        <v>62</v>
      </c>
      <c r="D8" t="s">
        <v>34</v>
      </c>
      <c r="E8" t="s">
        <v>41</v>
      </c>
      <c r="F8" t="s">
        <v>42</v>
      </c>
      <c r="G8" s="56">
        <v>12</v>
      </c>
      <c r="H8" s="57">
        <v>1.4531498379841299E-3</v>
      </c>
      <c r="I8" s="58">
        <v>1.4531498379841299E-3</v>
      </c>
      <c r="J8" s="58" t="s">
        <v>63</v>
      </c>
      <c r="K8" t="s">
        <v>37</v>
      </c>
      <c r="L8" t="s">
        <v>43</v>
      </c>
    </row>
    <row r="9" spans="2:12" x14ac:dyDescent="0.25">
      <c r="B9" t="s">
        <v>61</v>
      </c>
      <c r="C9" t="s">
        <v>62</v>
      </c>
      <c r="D9" t="s">
        <v>34</v>
      </c>
      <c r="E9" t="s">
        <v>41</v>
      </c>
      <c r="F9" t="s">
        <v>44</v>
      </c>
      <c r="G9" s="56">
        <v>503</v>
      </c>
      <c r="H9" s="57">
        <v>1.57625992905047</v>
      </c>
      <c r="I9" s="58">
        <v>1.57625992905047</v>
      </c>
      <c r="J9" s="58" t="s">
        <v>63</v>
      </c>
      <c r="K9" t="s">
        <v>37</v>
      </c>
      <c r="L9" t="s">
        <v>43</v>
      </c>
    </row>
    <row r="10" spans="2:12" x14ac:dyDescent="0.25">
      <c r="B10" t="s">
        <v>61</v>
      </c>
      <c r="C10" t="s">
        <v>62</v>
      </c>
      <c r="D10" t="s">
        <v>34</v>
      </c>
      <c r="E10" t="s">
        <v>41</v>
      </c>
      <c r="F10" t="s">
        <v>45</v>
      </c>
      <c r="G10" s="56">
        <v>6</v>
      </c>
      <c r="H10" s="57">
        <v>4.2405619840586703E-2</v>
      </c>
      <c r="I10" s="58">
        <v>4.2405619840586703E-2</v>
      </c>
      <c r="J10" s="58" t="s">
        <v>63</v>
      </c>
      <c r="K10" t="s">
        <v>37</v>
      </c>
      <c r="L10" t="s">
        <v>43</v>
      </c>
    </row>
    <row r="11" spans="2:12" x14ac:dyDescent="0.25">
      <c r="B11" t="s">
        <v>61</v>
      </c>
      <c r="C11" t="s">
        <v>62</v>
      </c>
      <c r="D11" t="s">
        <v>34</v>
      </c>
      <c r="E11" t="s">
        <v>41</v>
      </c>
      <c r="F11" t="s">
        <v>46</v>
      </c>
      <c r="G11" s="56">
        <v>33</v>
      </c>
      <c r="H11" s="57">
        <v>9.7405848155764696E-2</v>
      </c>
      <c r="I11" s="58">
        <v>9.7405848155764696E-2</v>
      </c>
      <c r="J11" s="58" t="s">
        <v>63</v>
      </c>
      <c r="K11" t="s">
        <v>37</v>
      </c>
      <c r="L11" t="s">
        <v>43</v>
      </c>
    </row>
    <row r="12" spans="2:12" x14ac:dyDescent="0.25">
      <c r="B12" t="s">
        <v>61</v>
      </c>
      <c r="C12" t="s">
        <v>62</v>
      </c>
      <c r="D12" t="s">
        <v>34</v>
      </c>
      <c r="E12" t="s">
        <v>41</v>
      </c>
      <c r="F12" t="s">
        <v>58</v>
      </c>
      <c r="G12" s="56">
        <v>5</v>
      </c>
      <c r="H12" s="57">
        <v>9.7996251494089008E-4</v>
      </c>
      <c r="I12" s="58">
        <v>9.7996251494089008E-4</v>
      </c>
      <c r="J12" s="58" t="s">
        <v>63</v>
      </c>
      <c r="K12" t="s">
        <v>37</v>
      </c>
      <c r="L12" t="s">
        <v>43</v>
      </c>
    </row>
    <row r="13" spans="2:12" x14ac:dyDescent="0.25">
      <c r="B13" t="s">
        <v>61</v>
      </c>
      <c r="C13" t="s">
        <v>62</v>
      </c>
      <c r="D13" t="s">
        <v>34</v>
      </c>
      <c r="E13" t="s">
        <v>41</v>
      </c>
      <c r="F13" t="s">
        <v>48</v>
      </c>
      <c r="G13" s="56">
        <v>37</v>
      </c>
      <c r="H13" s="57">
        <v>0.17090828802441099</v>
      </c>
      <c r="I13" s="58">
        <v>0.17090828802441099</v>
      </c>
      <c r="J13" s="58" t="s">
        <v>63</v>
      </c>
      <c r="K13" t="s">
        <v>37</v>
      </c>
      <c r="L13" t="s">
        <v>43</v>
      </c>
    </row>
    <row r="14" spans="2:12" x14ac:dyDescent="0.25">
      <c r="B14" t="s">
        <v>61</v>
      </c>
      <c r="C14" t="s">
        <v>62</v>
      </c>
      <c r="D14" t="s">
        <v>34</v>
      </c>
      <c r="E14" t="s">
        <v>41</v>
      </c>
      <c r="F14" t="s">
        <v>49</v>
      </c>
      <c r="G14" s="56">
        <v>12</v>
      </c>
      <c r="H14" s="57">
        <v>3.3145915762219799E-2</v>
      </c>
      <c r="I14" s="58">
        <v>3.3145915762219799E-2</v>
      </c>
      <c r="J14" s="58" t="s">
        <v>63</v>
      </c>
      <c r="K14" t="s">
        <v>37</v>
      </c>
      <c r="L14" t="s">
        <v>43</v>
      </c>
    </row>
    <row r="15" spans="2:12" x14ac:dyDescent="0.25">
      <c r="B15" t="s">
        <v>61</v>
      </c>
      <c r="C15" t="s">
        <v>62</v>
      </c>
      <c r="D15" t="s">
        <v>34</v>
      </c>
      <c r="E15" t="s">
        <v>41</v>
      </c>
      <c r="F15" t="s">
        <v>50</v>
      </c>
      <c r="G15" s="56">
        <v>798</v>
      </c>
      <c r="H15" s="57">
        <v>1.6553136752647899</v>
      </c>
      <c r="I15" s="58">
        <v>1.6553136752647899</v>
      </c>
      <c r="J15" s="58" t="s">
        <v>63</v>
      </c>
      <c r="K15" t="s">
        <v>37</v>
      </c>
      <c r="L15" t="s">
        <v>43</v>
      </c>
    </row>
    <row r="16" spans="2:12" x14ac:dyDescent="0.25">
      <c r="B16" t="s">
        <v>61</v>
      </c>
      <c r="C16" t="s">
        <v>62</v>
      </c>
      <c r="D16" t="s">
        <v>34</v>
      </c>
      <c r="E16" t="s">
        <v>41</v>
      </c>
      <c r="F16" t="s">
        <v>51</v>
      </c>
      <c r="G16" s="56">
        <v>210</v>
      </c>
      <c r="H16" s="57">
        <v>0.38773719270830698</v>
      </c>
      <c r="I16" s="58">
        <v>0.38773719270830698</v>
      </c>
      <c r="J16" s="58" t="s">
        <v>63</v>
      </c>
      <c r="K16" t="s">
        <v>37</v>
      </c>
      <c r="L16" t="s">
        <v>43</v>
      </c>
    </row>
    <row r="17" spans="2:12" x14ac:dyDescent="0.25">
      <c r="B17" t="s">
        <v>61</v>
      </c>
      <c r="C17" t="s">
        <v>62</v>
      </c>
      <c r="D17" t="s">
        <v>34</v>
      </c>
      <c r="E17" t="s">
        <v>41</v>
      </c>
      <c r="F17" t="s">
        <v>52</v>
      </c>
      <c r="G17" s="56">
        <v>1366</v>
      </c>
      <c r="H17" s="57">
        <v>0.32489569826320502</v>
      </c>
      <c r="I17" s="58">
        <v>0.32489569826320502</v>
      </c>
      <c r="J17" s="58" t="s">
        <v>63</v>
      </c>
      <c r="K17" t="s">
        <v>37</v>
      </c>
      <c r="L17" t="s">
        <v>43</v>
      </c>
    </row>
    <row r="18" spans="2:12" x14ac:dyDescent="0.25">
      <c r="B18" t="s">
        <v>61</v>
      </c>
      <c r="C18" t="s">
        <v>62</v>
      </c>
      <c r="D18" t="s">
        <v>34</v>
      </c>
      <c r="E18" t="s">
        <v>41</v>
      </c>
      <c r="F18" t="s">
        <v>53</v>
      </c>
      <c r="G18" s="56">
        <v>229</v>
      </c>
      <c r="H18" s="57">
        <v>1.9757094088902101</v>
      </c>
      <c r="I18" s="58">
        <v>1.9757094088902101</v>
      </c>
      <c r="J18" s="58" t="s">
        <v>63</v>
      </c>
      <c r="K18" t="s">
        <v>37</v>
      </c>
      <c r="L18" t="s">
        <v>43</v>
      </c>
    </row>
    <row r="19" spans="2:12" x14ac:dyDescent="0.25">
      <c r="B19" t="s">
        <v>61</v>
      </c>
      <c r="C19" t="s">
        <v>62</v>
      </c>
      <c r="D19" t="s">
        <v>34</v>
      </c>
      <c r="E19" t="s">
        <v>41</v>
      </c>
      <c r="F19" t="s">
        <v>54</v>
      </c>
      <c r="G19" s="56">
        <v>10</v>
      </c>
      <c r="H19" s="57">
        <v>5.7456235643668897E-2</v>
      </c>
      <c r="I19" s="58">
        <v>5.7456235643668897E-2</v>
      </c>
      <c r="J19" s="58" t="s">
        <v>63</v>
      </c>
      <c r="K19" t="s">
        <v>37</v>
      </c>
      <c r="L19" t="s">
        <v>43</v>
      </c>
    </row>
    <row r="20" spans="2:12" x14ac:dyDescent="0.25">
      <c r="B20" t="s">
        <v>61</v>
      </c>
      <c r="C20" t="s">
        <v>62</v>
      </c>
      <c r="D20" t="s">
        <v>34</v>
      </c>
      <c r="E20" t="s">
        <v>41</v>
      </c>
      <c r="F20" t="s">
        <v>55</v>
      </c>
      <c r="G20" s="56">
        <v>2</v>
      </c>
      <c r="H20" s="57">
        <v>6.7918014722326503E-2</v>
      </c>
      <c r="I20" s="58">
        <v>6.7918014722326503E-2</v>
      </c>
      <c r="J20" s="58" t="s">
        <v>63</v>
      </c>
      <c r="K20" t="s">
        <v>37</v>
      </c>
      <c r="L20" t="s">
        <v>43</v>
      </c>
    </row>
    <row r="21" spans="2:12" x14ac:dyDescent="0.25">
      <c r="B21" t="s">
        <v>61</v>
      </c>
      <c r="C21" t="s">
        <v>62</v>
      </c>
      <c r="D21" t="s">
        <v>34</v>
      </c>
      <c r="E21" t="s">
        <v>41</v>
      </c>
      <c r="F21" t="s">
        <v>56</v>
      </c>
      <c r="G21" s="56">
        <v>422</v>
      </c>
      <c r="H21" s="57">
        <v>1.01614404907145</v>
      </c>
      <c r="I21" s="58">
        <v>1.01614404907145</v>
      </c>
      <c r="J21" s="58" t="s">
        <v>63</v>
      </c>
      <c r="K21" t="s">
        <v>37</v>
      </c>
      <c r="L21" t="s">
        <v>43</v>
      </c>
    </row>
    <row r="22" spans="2:12" x14ac:dyDescent="0.25">
      <c r="B22" t="s">
        <v>61</v>
      </c>
      <c r="C22" t="s">
        <v>62</v>
      </c>
      <c r="D22" t="s">
        <v>34</v>
      </c>
      <c r="E22" t="s">
        <v>41</v>
      </c>
      <c r="F22" t="s">
        <v>57</v>
      </c>
      <c r="G22" s="56">
        <v>1115</v>
      </c>
      <c r="H22" s="57">
        <v>4.5917088437103004</v>
      </c>
      <c r="I22" s="58">
        <v>4.5917088437103004</v>
      </c>
      <c r="J22" s="58" t="s">
        <v>63</v>
      </c>
      <c r="K22" t="s">
        <v>37</v>
      </c>
      <c r="L22" t="s">
        <v>43</v>
      </c>
    </row>
  </sheetData>
  <mergeCells count="1">
    <mergeCell ref="B2:G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B8"/>
  <sheetViews>
    <sheetView workbookViewId="0"/>
  </sheetViews>
  <sheetFormatPr baseColWidth="10" defaultColWidth="8.85546875" defaultRowHeight="15" x14ac:dyDescent="0.25"/>
  <cols>
    <col min="1" max="1" width="41.42578125" customWidth="1"/>
    <col min="2" max="2" width="96.42578125" bestFit="1" customWidth="1"/>
    <col min="3" max="3" width="27.42578125" customWidth="1"/>
    <col min="4" max="4" width="18.42578125" customWidth="1"/>
    <col min="5" max="5" width="15.42578125" customWidth="1"/>
    <col min="6" max="6" width="17.42578125" customWidth="1"/>
    <col min="7" max="7" width="26.42578125" customWidth="1"/>
  </cols>
  <sheetData>
    <row r="1" spans="1:2" ht="18.75" x14ac:dyDescent="0.25">
      <c r="A1" s="14" t="s">
        <v>26</v>
      </c>
      <c r="B1" s="3"/>
    </row>
    <row r="2" spans="1:2" ht="18.75" x14ac:dyDescent="0.25">
      <c r="A2" s="14"/>
      <c r="B2" s="3"/>
    </row>
    <row r="3" spans="1:2" x14ac:dyDescent="0.25">
      <c r="A3" s="17" t="s">
        <v>9</v>
      </c>
      <c r="B3" s="16" t="s">
        <v>27</v>
      </c>
    </row>
    <row r="4" spans="1:2" x14ac:dyDescent="0.25">
      <c r="A4" s="17" t="s">
        <v>28</v>
      </c>
      <c r="B4" s="16" t="s">
        <v>29</v>
      </c>
    </row>
    <row r="5" spans="1:2" x14ac:dyDescent="0.25">
      <c r="A5" s="17" t="s">
        <v>30</v>
      </c>
      <c r="B5" s="15" t="s">
        <v>31</v>
      </c>
    </row>
    <row r="6" spans="1:2" x14ac:dyDescent="0.25">
      <c r="A6" s="17" t="s">
        <v>32</v>
      </c>
      <c r="B6" s="15" t="s">
        <v>33</v>
      </c>
    </row>
    <row r="7" spans="1:2" x14ac:dyDescent="0.25">
      <c r="A7" s="4"/>
      <c r="B7" s="4"/>
    </row>
    <row r="8" spans="1:2" x14ac:dyDescent="0.25">
      <c r="A8"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6B28F3385ED64EB6B196E80E4609B4" ma:contentTypeVersion="8" ma:contentTypeDescription="Create a new document." ma:contentTypeScope="" ma:versionID="6e948e7d1f7e0d771a798140ffa27d46">
  <xsd:schema xmlns:xsd="http://www.w3.org/2001/XMLSchema" xmlns:xs="http://www.w3.org/2001/XMLSchema" xmlns:p="http://schemas.microsoft.com/office/2006/metadata/properties" xmlns:ns1="http://schemas.microsoft.com/sharepoint/v3" xmlns:ns2="121a8bed-a7b8-4092-ad90-6e12e02a53b3" xmlns:ns3="0e7ef947-b9fd-4a24-9bd7-a30761957568" targetNamespace="http://schemas.microsoft.com/office/2006/metadata/properties" ma:root="true" ma:fieldsID="51f52e9d1ae3a47b94304b75fb87a455" ns1:_="" ns2:_="" ns3:_="">
    <xsd:import namespace="http://schemas.microsoft.com/sharepoint/v3"/>
    <xsd:import namespace="121a8bed-a7b8-4092-ad90-6e12e02a53b3"/>
    <xsd:import namespace="0e7ef947-b9fd-4a24-9bd7-a30761957568"/>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1a8bed-a7b8-4092-ad90-6e12e02a5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ef947-b9fd-4a24-9bd7-a307619575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84B6A0-8E25-41AE-9954-82F15B6B3B73}">
  <ds:schemaRefs>
    <ds:schemaRef ds:uri="http://schemas.microsoft.com/sharepoint/v3/contenttype/forms"/>
  </ds:schemaRefs>
</ds:datastoreItem>
</file>

<file path=customXml/itemProps2.xml><?xml version="1.0" encoding="utf-8"?>
<ds:datastoreItem xmlns:ds="http://schemas.openxmlformats.org/officeDocument/2006/customXml" ds:itemID="{ECE1B4EB-88BD-40A3-9CCB-20D18A33A60F}">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3A5D12B4-72D5-4B58-8DE1-C9914033B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1a8bed-a7b8-4092-ad90-6e12e02a53b3"/>
    <ds:schemaRef ds:uri="0e7ef947-b9fd-4a24-9bd7-a30761957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Content Partner Revenue Share</vt:lpstr>
      <vt:lpstr>Display Brands &amp; Country</vt:lpstr>
      <vt:lpstr>Native Brands &amp; Country</vt:lpstr>
      <vt:lpstr>Embedded Video Brands &amp; Country</vt:lpstr>
      <vt:lpstr>Watch Video Brands &amp; Country</vt:lpstr>
      <vt:lpstr>Adjustment Details</vt:lpstr>
      <vt:lpstr>Definitions</vt:lpstr>
      <vt:lpstr>'Content Partner Revenue Share'!Druckbereich</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MuSigmaDPOGTeam@microsoft.com</dc:creator>
  <cp:lastModifiedBy>Martin Wald</cp:lastModifiedBy>
  <dcterms:created xsi:type="dcterms:W3CDTF">2013-01-31T18:32:43Z</dcterms:created>
  <dcterms:modified xsi:type="dcterms:W3CDTF">2024-09-18T14:52:06Z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0x010100D36B28F3385ED64EB6B196E80E4609B4</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2017-10-12T09:35:28.4962441-05:00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Workbook id">
    <vt:lpwstr>ef9af45c-53ed-4f07-a5ac-8be1b7661a00</vt:lpwstr>
  </property>
  <property fmtid="{D5CDD505-2E9C-101B-9397-08002B2CF9AE}" pid="11" name="Workbook type">
    <vt:lpwstr>Custom</vt:lpwstr>
  </property>
  <property fmtid="{D5CDD505-2E9C-101B-9397-08002B2CF9AE}" pid="12" name="Workbook version">
    <vt:lpwstr>Custom</vt:lpwstr>
  </property>
  <property fmtid="{D5CDD505-2E9C-101B-9397-08002B2CF9AE}" pid="13" name="MediaServiceImageTags">
    <vt:lpwstr/>
  </property>
  <property fmtid="{D5CDD505-2E9C-101B-9397-08002B2CF9AE}" pid="14" name="Generator">
    <vt:lpwstr>NPOI</vt:lpwstr>
  </property>
  <property fmtid="{D5CDD505-2E9C-101B-9397-08002B2CF9AE}" pid="15" name="Generator Version">
    <vt:lpwstr>2.6.0</vt:lpwstr>
  </property>
</Properties>
</file>